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285" windowWidth="15120" windowHeight="7830"/>
  </bookViews>
  <sheets>
    <sheet name="2014г" sheetId="1" r:id="rId1"/>
    <sheet name="с 01.06-31.12.2013" sheetId="4" state="hidden" r:id="rId2"/>
  </sheets>
  <externalReferences>
    <externalReference r:id="rId3"/>
    <externalReference r:id="rId4"/>
    <externalReference r:id="rId5"/>
  </externalReferences>
  <definedNames>
    <definedName name="Contents">#REF!</definedName>
    <definedName name="H?Address">#REF!</definedName>
    <definedName name="H?Description">#REF!</definedName>
    <definedName name="H?EntityName">#REF!</definedName>
    <definedName name="H?Name">#REF!</definedName>
    <definedName name="H?OKATO">#REF!</definedName>
    <definedName name="H?OKFS">#REF!</definedName>
    <definedName name="H?OKOGU">#REF!</definedName>
    <definedName name="H?OKONX">#REF!</definedName>
    <definedName name="H?OKOPF">#REF!</definedName>
    <definedName name="H?OKPO">#REF!</definedName>
    <definedName name="H?OKVD">#REF!</definedName>
    <definedName name="H?Period">#REF!</definedName>
    <definedName name="H?Table">#REF!</definedName>
    <definedName name="H?Title">#REF!</definedName>
    <definedName name="Helper_ТЭС_Котельные">[1]Справочники!$A$2:$A$4,[1]Справочники!$A$16:$A$18</definedName>
    <definedName name="P1_ESO_PROT" hidden="1">#REF!,#REF!,#REF!,#REF!,#REF!,#REF!,#REF!,#REF!</definedName>
    <definedName name="P1_SBT_PROT" hidden="1">#REF!,#REF!,#REF!,#REF!,#REF!,#REF!,#REF!</definedName>
    <definedName name="P1_SCOPE_16_PRT" hidden="1">'[2]16'!$E$15:$I$16,'[2]16'!$E$18:$I$20,'[2]16'!$E$23:$I$23,'[2]16'!$E$26:$I$26,'[2]16'!$E$29:$I$29,'[2]16'!$E$32:$I$32,'[2]16'!$E$35:$I$35,'[2]16'!$B$34,'[2]16'!$B$37</definedName>
    <definedName name="P1_SCOPE_17_PRT" hidden="1">'[2]17'!$E$13:$H$21,'[2]17'!$J$9:$J$11,'[2]17'!$J$13:$J$21,'[2]17'!$E$24:$H$26,'[2]17'!$E$28:$H$36,'[2]17'!$J$24:$M$26,'[2]17'!$J$28:$M$36,'[2]17'!$E$39:$H$41</definedName>
    <definedName name="P1_SCOPE_4_PRT" hidden="1">'[2]4'!$F$23:$I$23,'[2]4'!$F$25:$I$25,'[2]4'!$F$27:$I$31,'[2]4'!$K$14:$N$20,'[2]4'!$K$23:$N$23,'[2]4'!$K$25:$N$25,'[2]4'!$K$27:$N$31,'[2]4'!$P$14:$S$20,'[2]4'!$P$23:$S$23</definedName>
    <definedName name="P1_SCOPE_5_PRT" hidden="1">'[2]5'!$F$23:$I$23,'[2]5'!$F$25:$I$25,'[2]5'!$F$27:$I$31,'[2]5'!$K$14:$N$21,'[2]5'!$K$23:$N$23,'[2]5'!$K$25:$N$25,'[2]5'!$K$27:$N$31,'[2]5'!$P$14:$S$21,'[2]5'!$P$23:$S$23</definedName>
    <definedName name="P1_SCOPE_F1_PRT" hidden="1">'[2]Ф-1 (для АО-энерго)'!$D$74:$E$84,'[2]Ф-1 (для АО-энерго)'!$D$71:$E$72,'[2]Ф-1 (для АО-энерго)'!$D$66:$E$69,'[2]Ф-1 (для АО-энерго)'!$D$61:$E$64</definedName>
    <definedName name="P1_SCOPE_F2_PRT" hidden="1">'[2]Ф-2 (для АО-энерго)'!$G$56,'[2]Ф-2 (для АО-энерго)'!$E$55:$E$56,'[2]Ф-2 (для АО-энерго)'!$F$55:$G$55,'[2]Ф-2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[2]перекрестка!$H$15:$H$19,[2]перекрестка!$H$21:$H$25,[2]перекрестка!$J$14:$J$25,[2]перекрестка!$K$15:$K$19,[2]перекрестка!$K$21:$K$25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#REF!,#REF!,#REF!,#REF!,#REF!,#REF!</definedName>
    <definedName name="P1_T16_Protect" hidden="1">#REF!,#REF!,#REF!,#REF!,#REF!,#REF!,#REF!,#REF!</definedName>
    <definedName name="P1_T17?L4">'[1]29'!$J$18:$J$25,'[1]29'!$G$18:$G$25,'[1]29'!$G$35:$G$42,'[1]29'!$J$35:$J$42,'[1]29'!$G$60,'[1]29'!$J$60,'[1]29'!$M$60,'[1]29'!$P$60,'[1]29'!$P$18:$P$25,'[1]29'!$G$9:$G$16</definedName>
    <definedName name="P1_T17?unit?РУБ.ГКАЛ">'[1]29'!$F$44:$F$51,'[1]29'!$I$44:$I$51,'[1]29'!$L$44:$L$51,'[1]29'!$F$18:$F$25,'[1]29'!$I$60,'[1]29'!$L$60,'[1]29'!$O$60,'[1]29'!$F$60,'[1]29'!$F$9:$F$16,'[1]29'!$I$9:$I$16</definedName>
    <definedName name="P1_T17?unit?ТГКАЛ">'[1]29'!$M$18:$M$25,'[1]29'!$J$18:$J$25,'[1]29'!$G$18:$G$25,'[1]29'!$G$35:$G$42,'[1]29'!$J$35:$J$42,'[1]29'!$G$60,'[1]29'!$J$60,'[1]29'!$M$60,'[1]29'!$P$60,'[1]29'!$G$9:$G$16</definedName>
    <definedName name="P1_T17_Protection">'[1]29'!$O$47:$P$51,'[1]29'!$L$47:$M$51,'[1]29'!$L$53:$M$53,'[1]29'!$L$55:$M$59,'[1]29'!$O$53:$P$53,'[1]29'!$O$55:$P$59,'[1]29'!$F$12:$G$16,'[1]29'!$F$10:$G$10</definedName>
    <definedName name="P1_T18.2_Protect" hidden="1">#REF!,#REF!,#REF!,#REF!,#REF!,#REF!,#REF!</definedName>
    <definedName name="P1_T20_Protection" hidden="1">'[1]20'!$E$4:$H$4,'[1]20'!$E$13:$H$13,'[1]20'!$E$16:$H$17,'[1]20'!$E$19:$H$19,'[1]20'!$J$4:$M$4,'[1]20'!$J$8:$M$11,'[1]20'!$J$13:$M$13,'[1]20'!$J$16:$M$17,'[1]20'!$J$19:$M$19</definedName>
    <definedName name="P1_T21_Protection">'[1]21'!$O$31:$S$33,'[1]21'!$E$11,'[1]21'!$G$11:$K$11,'[1]21'!$M$11,'[1]21'!$O$11:$S$11,'[1]21'!$E$14:$E$16,'[1]21'!$G$14:$K$16,'[1]21'!$M$14:$M$16,'[1]21'!$O$14:$S$16</definedName>
    <definedName name="P1_T23_Protection">'[1]23'!$F$9:$J$25,'[1]23'!$O$9:$P$25,'[1]23'!$A$32:$A$34,'[1]23'!$F$32:$J$34,'[1]23'!$O$32:$P$34,'[1]23'!$A$37:$A$53,'[1]23'!$F$37:$J$53,'[1]23'!$O$37:$P$53</definedName>
    <definedName name="P1_T25_protection">'[1]25'!$G$8:$J$21,'[1]25'!$G$24:$J$28,'[1]25'!$G$30:$J$33,'[1]25'!$G$35:$J$37,'[1]25'!$G$41:$J$42,'[1]25'!$L$8:$O$21,'[1]25'!$L$24:$O$28,'[1]25'!$L$30:$O$33</definedName>
    <definedName name="P1_T26_Protection">'[1]26'!$B$34:$B$36,'[1]26'!$F$8:$I$8,'[1]26'!$F$10:$I$11,'[1]26'!$F$13:$I$15,'[1]26'!$F$18:$I$19,'[1]26'!$F$22:$I$24,'[1]26'!$F$26:$I$26,'[1]26'!$F$29:$I$32</definedName>
    <definedName name="P1_T27_Protection">'[1]27'!$B$34:$B$36,'[1]27'!$F$8:$I$8,'[1]27'!$F$10:$I$11,'[1]27'!$F$13:$I$15,'[1]27'!$F$18:$I$19,'[1]27'!$F$22:$I$24,'[1]27'!$F$26:$I$26,'[1]27'!$F$29:$I$32</definedName>
    <definedName name="P1_T28?axis?R?ПЭ">'[1]28'!$D$16:$I$18,'[1]28'!$D$22:$I$24,'[1]28'!$D$28:$I$30,'[1]28'!$D$37:$I$39,'[1]28'!$D$42:$I$44,'[1]28'!$D$48:$I$50,'[1]28'!$D$54:$I$56,'[1]28'!$D$63:$I$65</definedName>
    <definedName name="P1_T28?axis?R?ПЭ?">'[1]28'!$B$16:$B$18,'[1]28'!$B$22:$B$24,'[1]28'!$B$28:$B$30,'[1]28'!$B$37:$B$39,'[1]28'!$B$42:$B$44,'[1]28'!$B$48:$B$50,'[1]28'!$B$54:$B$56,'[1]28'!$B$63:$B$65</definedName>
    <definedName name="P1_T28?Data">'[1]28'!$G$242:$H$265,'[1]28'!$D$242:$E$265,'[1]28'!$G$216:$H$239,'[1]28'!$D$268:$E$292,'[1]28'!$G$268:$H$292,'[1]28'!$D$216:$E$239,'[1]28'!$G$190:$H$213</definedName>
    <definedName name="P1_T28_Protection">'[1]28'!$B$74:$B$76,'[1]28'!$B$80:$B$82,'[1]28'!$B$89:$B$91,'[1]28'!$B$94:$B$96,'[1]28'!$B$100:$B$102,'[1]28'!$B$106:$B$108,'[1]28'!$B$115:$B$117,'[1]28'!$B$120:$B$122</definedName>
    <definedName name="P1_T4_Protect" hidden="1">'[3]4'!$G$20:$J$20,'[3]4'!$G$22:$J$22,'[3]4'!$G$23:$J$25,'[3]4'!$L$11:$O$17,'[3]4'!$L$20:$O$20,'[3]4'!$L$22:$O$22,'[3]4'!$L$23:$O$25,'[3]4'!#REF!,'[3]4'!#REF!</definedName>
    <definedName name="P1_T6_Protect" hidden="1">#REF!,#REF!,#REF!,#REF!,#REF!,#REF!,#REF!,#REF!,#REF!</definedName>
    <definedName name="P10_T1_Protect" hidden="1">#REF!,#REF!,#REF!,#REF!,#REF!</definedName>
    <definedName name="P10_T28_Protection">'[1]28'!$G$167:$H$169,'[1]28'!$D$172:$E$174,'[1]28'!$G$172:$H$174,'[1]28'!$D$178:$E$180,'[1]28'!$G$178:$H$181,'[1]28'!$D$184:$E$186,'[1]28'!$G$184:$H$186</definedName>
    <definedName name="P11_T1_Protect" hidden="1">#REF!,#REF!,#REF!,#REF!,#REF!</definedName>
    <definedName name="P11_T28_Protection">'[1]28'!$D$193:$E$195,'[1]28'!$G$193:$H$195,'[1]28'!$D$198:$E$200,'[1]28'!$G$198:$H$200,'[1]28'!$D$204:$E$206,'[1]28'!$G$204:$H$206,'[1]28'!$D$210:$E$212,'[1]28'!$B$68:$B$70</definedName>
    <definedName name="P12_T1_Protect" hidden="1">#REF!,#REF!,#REF!,#REF!,#REF!</definedName>
    <definedName name="P12_T28_Protection">P1_T28_Protection,P2_T28_Protection,P3_T28_Protection,P4_T28_Protection,P5_T28_Protection,P6_T28_Protection,P7_T28_Protection,P8_T28_Protection</definedName>
    <definedName name="P13_T1_Protect" hidden="1">#REF!,#REF!,#REF!,#REF!,#REF!</definedName>
    <definedName name="P14_T1_Protect" hidden="1">#REF!,#REF!,#REF!,#REF!,#REF!</definedName>
    <definedName name="P15_T1_Protect" hidden="1">#REF!,#REF!,#REF!,#REF!,#REF!</definedName>
    <definedName name="P16_T1_Protect" hidden="1">#REF!,#REF!,#REF!,#REF!,#REF!,#REF!</definedName>
    <definedName name="P17_T1_Protect" hidden="1">#REF!,#REF!,#REF!,#REF!,#REF!</definedName>
    <definedName name="P18_T1_Protect" hidden="1">#REF!,#REF!,#REF!,P1_T1_Protect,P2_T1_Protect,P3_T1_Protect,P4_T1_Protect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SCOPE_16_PRT" hidden="1">'[2]16'!$E$38:$I$38,'[2]16'!$E$41:$I$41,'[2]16'!$E$45:$I$47,'[2]16'!$E$49:$I$49,'[2]16'!$E$53:$I$54,'[2]16'!$E$56:$I$57,'[2]16'!$E$59:$I$59,'[2]16'!$E$9:$I$13</definedName>
    <definedName name="P2_SCOPE_4_PRT" hidden="1">'[2]4'!$P$25:$S$25,'[2]4'!$P$27:$S$31,'[2]4'!$U$14:$X$20,'[2]4'!$U$23:$X$23,'[2]4'!$U$25:$X$25,'[2]4'!$U$27:$X$31,'[2]4'!$Z$14:$AC$20,'[2]4'!$Z$23:$AC$23,'[2]4'!$Z$25:$AC$25</definedName>
    <definedName name="P2_SCOPE_5_PRT" hidden="1">'[2]5'!$P$25:$S$25,'[2]5'!$P$27:$S$31,'[2]5'!$U$14:$X$21,'[2]5'!$U$23:$X$23,'[2]5'!$U$25:$X$25,'[2]5'!$U$27:$X$31,'[2]5'!$Z$14:$AC$21,'[2]5'!$Z$23:$AC$23,'[2]5'!$Z$25:$AC$25</definedName>
    <definedName name="P2_SCOPE_F1_PRT" hidden="1">'[2]Ф-1 (для АО-энерго)'!$D$56:$E$59,'[2]Ф-1 (для АО-энерго)'!$D$34:$E$50,'[2]Ф-1 (для АО-энерго)'!$D$32:$E$32,'[2]Ф-1 (для АО-энерго)'!$D$23:$E$30</definedName>
    <definedName name="P2_SCOPE_F2_PRT" hidden="1">'[2]Ф-2 (для АО-энерго)'!$D$52:$G$54,'[2]Ф-2 (для АО-энерго)'!$C$21:$E$42,'[2]Ф-2 (для АО-энерго)'!$A$12:$E$12,'[2]Ф-2 (для АО-энерго)'!$C$8:$E$11</definedName>
    <definedName name="P2_SCOPE_PER_PRT" hidden="1">[2]перекрестка!$N$14:$N$25,[2]перекрестка!$N$27:$N$31,[2]перекрестка!$J$27:$K$31,[2]перекрестка!$F$27:$H$31,[2]перекрестка!$F$33:$H$37</definedName>
    <definedName name="P2_SCOPE_SV_PRT" hidden="1">#REF!,#REF!,#REF!,#REF!,#REF!,#REF!,#REF!</definedName>
    <definedName name="P2_T1_Protect" hidden="1">#REF!,#REF!,#REF!,#REF!,#REF!,#REF!</definedName>
    <definedName name="P2_T17?L4">'[1]29'!$J$9:$J$16,'[1]29'!$M$9:$M$16,'[1]29'!$P$9:$P$16,'[1]29'!$G$44:$G$51,'[1]29'!$J$44:$J$51,'[1]29'!$M$44:$M$51,'[1]29'!$M$35:$M$42,'[1]29'!$P$35:$P$42,'[1]29'!$P$44:$P$51</definedName>
    <definedName name="P2_T17?unit?РУБ.ГКАЛ">'[1]29'!$I$18:$I$25,'[1]29'!$L$9:$L$16,'[1]29'!$L$18:$L$25,'[1]29'!$O$9:$O$16,'[1]29'!$F$35:$F$42,'[1]29'!$I$35:$I$42,'[1]29'!$L$35:$L$42,'[1]29'!$O$35:$O$51</definedName>
    <definedName name="P2_T17?unit?ТГКАЛ">'[1]29'!$J$9:$J$16,'[1]29'!$M$9:$M$16,'[1]29'!$P$9:$P$16,'[1]29'!$M$35:$M$42,'[1]29'!$P$35:$P$42,'[1]29'!$G$44:$G$51,'[1]29'!$J$44:$J$51,'[1]29'!$M$44:$M$51,'[1]29'!$P$44:$P$51</definedName>
    <definedName name="P2_T17_Protection">'[1]29'!$F$19:$G$19,'[1]29'!$F$21:$G$25,'[1]29'!$F$27:$G$27,'[1]29'!$F$29:$G$33,'[1]29'!$F$36:$G$36,'[1]29'!$F$38:$G$42,'[1]29'!$F$45:$G$45,'[1]29'!$F$47:$G$51</definedName>
    <definedName name="P2_T21_Protection">'[1]21'!$E$20:$E$22,'[1]21'!$G$20:$K$22,'[1]21'!$M$20:$M$22,'[1]21'!$O$20:$S$22,'[1]21'!$E$26:$E$28,'[1]21'!$G$26:$K$28,'[1]21'!$M$26:$M$28,'[1]21'!$O$26:$S$28</definedName>
    <definedName name="P2_T25_protection">'[1]25'!$L$35:$O$37,'[1]25'!$L$41:$O$42,'[1]25'!$Q$8:$T$21,'[1]25'!$Q$24:$T$28,'[1]25'!$Q$30:$T$33,'[1]25'!$Q$35:$T$37,'[1]25'!$Q$41:$T$42,'[1]25'!$B$35:$B$37</definedName>
    <definedName name="P2_T26_Protection">'[1]26'!$F$34:$I$36,'[1]26'!$K$8:$N$8,'[1]26'!$K$10:$N$11,'[1]26'!$K$13:$N$15,'[1]26'!$K$18:$N$19,'[1]26'!$K$22:$N$24,'[1]26'!$K$26:$N$26,'[1]26'!$K$29:$N$32</definedName>
    <definedName name="P2_T27_Protection">'[1]27'!$F$34:$I$36,'[1]27'!$K$8:$N$8,'[1]27'!$K$10:$N$11,'[1]27'!$K$13:$N$15,'[1]27'!$K$18:$N$19,'[1]27'!$K$22:$N$24,'[1]27'!$K$26:$N$26,'[1]27'!$K$29:$N$32</definedName>
    <definedName name="P2_T28?axis?R?ПЭ">'[1]28'!$D$68:$I$70,'[1]28'!$D$74:$I$76,'[1]28'!$D$80:$I$82,'[1]28'!$D$89:$I$91,'[1]28'!$D$94:$I$96,'[1]28'!$D$100:$I$102,'[1]28'!$D$106:$I$108,'[1]28'!$D$115:$I$117</definedName>
    <definedName name="P2_T28?axis?R?ПЭ?">'[1]28'!$B$68:$B$70,'[1]28'!$B$74:$B$76,'[1]28'!$B$80:$B$82,'[1]28'!$B$89:$B$91,'[1]28'!$B$94:$B$96,'[1]28'!$B$100:$B$102,'[1]28'!$B$106:$B$108,'[1]28'!$B$115:$B$117</definedName>
    <definedName name="P2_T28_Protection">'[1]28'!$B$126:$B$128,'[1]28'!$B$132:$B$134,'[1]28'!$B$141:$B$143,'[1]28'!$B$146:$B$148,'[1]28'!$B$152:$B$154,'[1]28'!$B$158:$B$160,'[1]28'!$B$167:$B$169</definedName>
    <definedName name="P2_T4_Protect" hidden="1">'[3]4'!#REF!,'[3]4'!#REF!,'[3]4'!#REF!,'[3]4'!#REF!,'[3]4'!#REF!,'[3]4'!#REF!,'[3]4'!#REF!,'[3]4'!#REF!,'[3]4'!#REF!</definedName>
    <definedName name="P3_SCOPE_F1_PRT" hidden="1">'[2]Ф-1 (для АО-энерго)'!$E$16:$E$17,'[2]Ф-1 (для АО-энерго)'!$C$4:$D$4,'[2]Ф-1 (для АО-энерго)'!$C$7:$E$10,'[2]Ф-1 (для АО-энерго)'!$A$11:$E$11</definedName>
    <definedName name="P3_SCOPE_PER_PRT" hidden="1">[2]перекрестка!$J$33:$K$37,[2]перекрестка!$N$33:$N$37,[2]перекрестка!$F$39:$H$43,[2]перекрестка!$J$39:$K$43,[2]перекрестка!$N$39:$N$43</definedName>
    <definedName name="P3_SCOPE_SV_PRT" hidden="1">#REF!,#REF!,#REF!,#REF!,#REF!,#REF!,#REF!</definedName>
    <definedName name="P3_T1_Protect" hidden="1">#REF!,#REF!,#REF!,#REF!,#REF!</definedName>
    <definedName name="P3_T17_Protection">'[1]29'!$F$53:$G$53,'[1]29'!$F$55:$G$59,'[1]29'!$I$55:$J$59,'[1]29'!$I$53:$J$53,'[1]29'!$I$47:$J$51,'[1]29'!$I$45:$J$45,'[1]29'!$I$38:$J$42,'[1]29'!$I$36:$J$36</definedName>
    <definedName name="P3_T21_Protection">'[1]21'!$E$31:$E$33,'[1]21'!$G$31:$K$33,'[1]21'!$B$14:$B$16,'[1]21'!$B$20:$B$22,'[1]21'!$B$26:$B$28,'[1]21'!$B$31:$B$33,'[1]21'!$M$31:$M$33,P1_T21_Protection</definedName>
    <definedName name="P3_T27_Protection">'[1]27'!$K$34:$N$36,'[1]27'!$P$8:$S$8,'[1]27'!$P$10:$S$11,'[1]27'!$P$13:$S$15,'[1]27'!$P$18:$S$19,'[1]27'!$P$22:$S$24,'[1]27'!$P$26:$S$26,'[1]27'!$P$29:$S$32</definedName>
    <definedName name="P3_T28?axis?R?ПЭ">'[1]28'!$D$120:$I$122,'[1]28'!$D$126:$I$128,'[1]28'!$D$132:$I$134,'[1]28'!$D$141:$I$143,'[1]28'!$D$146:$I$148,'[1]28'!$D$152:$I$154,'[1]28'!$D$158:$I$160</definedName>
    <definedName name="P3_T28?axis?R?ПЭ?">'[1]28'!$B$120:$B$122,'[1]28'!$B$126:$B$128,'[1]28'!$B$132:$B$134,'[1]28'!$B$141:$B$143,'[1]28'!$B$146:$B$148,'[1]28'!$B$152:$B$154,'[1]28'!$B$158:$B$160</definedName>
    <definedName name="P3_T28_Protection">'[1]28'!$B$172:$B$174,'[1]28'!$B$178:$B$180,'[1]28'!$B$184:$B$186,'[1]28'!$B$193:$B$195,'[1]28'!$B$198:$B$200,'[1]28'!$B$204:$B$206,'[1]28'!$B$210:$B$212</definedName>
    <definedName name="P4_SCOPE_F1_PRT" hidden="1">'[2]Ф-1 (для АО-энерго)'!$C$13:$E$13,'[2]Ф-1 (для АО-энерго)'!$A$14:$E$14,'[2]Ф-1 (для АО-энерго)'!$C$23:$C$50,'[2]Ф-1 (для АО-энерго)'!$C$54:$C$95</definedName>
    <definedName name="P4_SCOPE_PER_PRT" hidden="1">[2]перекрестка!$F$45:$H$49,[2]перекрестка!$J$45:$K$49,[2]перекрестка!$N$45:$N$49,[2]перекрестка!$F$53:$G$64,[2]перекрестка!$H$54:$H$58</definedName>
    <definedName name="P4_T1_Protect" hidden="1">#REF!,#REF!,#REF!,#REF!,#REF!,#REF!</definedName>
    <definedName name="P4_T17_Protection">'[1]29'!$I$29:$J$33,'[1]29'!$I$27:$J$27,'[1]29'!$I$21:$J$25,'[1]29'!$I$19:$J$19,'[1]29'!$I$12:$J$16,'[1]29'!$I$10:$J$10,'[1]29'!$L$10:$M$10,'[1]29'!$L$12:$M$16</definedName>
    <definedName name="P4_T28?axis?R?ПЭ">'[1]28'!$D$167:$I$169,'[1]28'!$D$172:$I$174,'[1]28'!$D$178:$I$180,'[1]28'!$D$184:$I$186,'[1]28'!$D$193:$I$195,'[1]28'!$D$198:$I$200,'[1]28'!$D$204:$I$206</definedName>
    <definedName name="P4_T28?axis?R?ПЭ?">'[1]28'!$B$167:$B$169,'[1]28'!$B$172:$B$174,'[1]28'!$B$178:$B$180,'[1]28'!$B$184:$B$186,'[1]28'!$B$193:$B$195,'[1]28'!$B$198:$B$200,'[1]28'!$B$204:$B$206</definedName>
    <definedName name="P4_T28_Protection">'[1]28'!$B$219:$B$221,'[1]28'!$B$224:$B$226,'[1]28'!$B$230:$B$232,'[1]28'!$B$236:$B$238,'[1]28'!$B$245:$B$247,'[1]28'!$B$250:$B$252,'[1]28'!$B$256:$B$258</definedName>
    <definedName name="P5_SCOPE_PER_PRT" hidden="1">[2]перекрестка!$H$60:$H$64,[2]перекрестка!$J$53:$J$64,[2]перекрестка!$K$54:$K$58,[2]перекрестка!$K$60:$K$64,[2]перекрестка!$N$53:$N$64</definedName>
    <definedName name="P5_T1_Protect" hidden="1">#REF!,#REF!,#REF!,#REF!,#REF!</definedName>
    <definedName name="P5_T17_Protection">'[1]29'!$L$19:$M$19,'[1]29'!$L$21:$M$27,'[1]29'!$L$29:$M$33,'[1]29'!$L$36:$M$36,'[1]29'!$L$38:$M$42,'[1]29'!$L$45:$M$45,'[1]29'!$O$10:$P$10,'[1]29'!$O$12:$P$16</definedName>
    <definedName name="P5_T28?axis?R?ПЭ">'[1]28'!$D$210:$I$212,'[1]28'!$D$219:$I$221,'[1]28'!$D$224:$I$226,'[1]28'!$D$230:$I$232,'[1]28'!$D$236:$I$238,'[1]28'!$D$245:$I$247,'[1]28'!$D$250:$I$252</definedName>
    <definedName name="P5_T28?axis?R?ПЭ?">'[1]28'!$B$210:$B$212,'[1]28'!$B$219:$B$221,'[1]28'!$B$224:$B$226,'[1]28'!$B$230:$B$232,'[1]28'!$B$236:$B$238,'[1]28'!$B$245:$B$247,'[1]28'!$B$250:$B$252</definedName>
    <definedName name="P5_T28_Protection">'[1]28'!$B$262:$B$264,'[1]28'!$B$271:$B$273,'[1]28'!$B$276:$B$278,'[1]28'!$B$282:$B$284,'[1]28'!$B$288:$B$291,'[1]28'!$B$11:$B$13,'[1]28'!$B$16:$B$18,'[1]28'!$B$22:$B$24</definedName>
    <definedName name="P6_SCOPE_PER_PRT" hidden="1">[2]перекрестка!$F$66:$H$70,[2]перекрестка!$J$66:$K$70,[2]перекрестка!$N$66:$N$70,[2]перекрестка!$F$72:$H$76,[2]перекрестка!$J$72:$K$76</definedName>
    <definedName name="P6_T1_Protect" hidden="1">#REF!,#REF!,#REF!,#REF!,#REF!</definedName>
    <definedName name="P6_T17_Protection">'[1]29'!$O$19:$P$19,'[1]29'!$O$21:$P$25,'[1]29'!$O$27:$P$27,'[1]29'!$O$29:$P$33,'[1]29'!$O$36:$P$36,'[1]29'!$O$38:$P$42,'[1]29'!$O$45:$P$45,P1_T17_Protection</definedName>
    <definedName name="P6_T28?axis?R?ПЭ">'[1]28'!$D$256:$I$258,'[1]28'!$D$262:$I$264,'[1]28'!$D$271:$I$273,'[1]28'!$D$276:$I$278,'[1]28'!$D$282:$I$284,'[1]28'!$D$288:$I$291,'[1]28'!$D$11:$I$13,P1_T28?axis?R?ПЭ</definedName>
    <definedName name="P6_T28?axis?R?ПЭ?">'[1]28'!$B$256:$B$258,'[1]28'!$B$262:$B$264,'[1]28'!$B$271:$B$273,'[1]28'!$B$276:$B$278,'[1]28'!$B$282:$B$284,'[1]28'!$B$288:$B$291,'[1]28'!$B$11:$B$13,P1_T28?axis?R?ПЭ?</definedName>
    <definedName name="P6_T28_Protection">'[1]28'!$B$28:$B$30,'[1]28'!$B$37:$B$39,'[1]28'!$B$42:$B$44,'[1]28'!$B$48:$B$50,'[1]28'!$B$54:$B$56,'[1]28'!$B$63:$B$65,'[1]28'!$G$210:$H$212,'[1]28'!$D$11:$E$13</definedName>
    <definedName name="P7_SCOPE_PER_PRT" hidden="1">[2]перекрестка!$N$72:$N$76,[2]перекрестка!$F$78:$H$82,[2]перекрестка!$J$78:$K$82,[2]перекрестка!$N$78:$N$82,[2]перекрестка!$F$84:$H$88</definedName>
    <definedName name="P7_T1_Protect" hidden="1">#REF!,#REF!,#REF!,#REF!,#REF!</definedName>
    <definedName name="P7_T28_Protection">'[1]28'!$G$11:$H$13,'[1]28'!$D$16:$E$18,'[1]28'!$G$16:$H$18,'[1]28'!$D$22:$E$24,'[1]28'!$G$22:$H$24,'[1]28'!$D$28:$E$30,'[1]28'!$G$28:$H$30,'[1]28'!$D$37:$E$39</definedName>
    <definedName name="P8_SCOPE_PER_PRT" hidden="1">[2]перекрестка!$J$84:$K$88,[2]перекрестка!$N$84:$N$88,[2]перекрестка!$F$14:$G$25,P1_SCOPE_PER_PRT,P2_SCOPE_PER_PRT,P3_SCOPE_PER_PRT,P4_SCOPE_PER_PRT</definedName>
    <definedName name="P8_T1_Protect" hidden="1">#REF!,#REF!,#REF!,#REF!,#REF!</definedName>
    <definedName name="P8_T28_Protection">'[1]28'!$G$37:$H$39,'[1]28'!$D$42:$E$44,'[1]28'!$G$42:$H$44,'[1]28'!$D$48:$E$50,'[1]28'!$G$48:$H$50,'[1]28'!$D$54:$E$56,'[1]28'!$G$54:$H$56,'[1]28'!$D$89:$E$91</definedName>
    <definedName name="P9_T1_Protect" hidden="1">#REF!,#REF!,#REF!,#REF!,#REF!</definedName>
    <definedName name="P9_T28_Protection">'[1]28'!$G$89:$H$91,'[1]28'!$G$94:$H$96,'[1]28'!$D$94:$E$96,'[1]28'!$D$100:$E$102,'[1]28'!$G$100:$H$102,'[1]28'!$D$106:$E$108,'[1]28'!$G$106:$H$108,'[1]28'!$D$167:$E$169</definedName>
    <definedName name="SCOPE_16_LD">#REF!</definedName>
    <definedName name="SCOPE_16_PRT">P1_SCOPE_16_PRT,P2_SCOPE_16_PRT</definedName>
    <definedName name="SCOPE_17.1_PRT">'[2]17.1'!$D$14:$F$17,'[2]17.1'!$D$19:$F$22,'[2]17.1'!$I$9:$I$12,'[2]17.1'!$I$14:$I$17,'[2]17.1'!$I$19:$I$22,'[2]17.1'!$D$9:$F$12</definedName>
    <definedName name="SCOPE_17_LD">#REF!</definedName>
    <definedName name="SCOPE_17_PRT">'[2]17'!$J$39:$M$41,'[2]17'!$E$43:$H$51,'[2]17'!$J$43:$M$51,'[2]17'!$E$54:$H$56,'[2]17'!$E$58:$H$66,'[2]17'!$E$69:$M$81,'[2]17'!$E$9:$H$11,P1_SCOPE_17_PRT</definedName>
    <definedName name="SCOPE_24_LD">'[2]24'!$E$8:$J$47,'[2]24'!$E$49:$J$66</definedName>
    <definedName name="SCOPE_24_PRT">'[2]24'!$E$41:$I$41,'[2]24'!$E$34:$I$34,'[2]24'!$E$36:$I$36,'[2]24'!$E$43:$I$43</definedName>
    <definedName name="SCOPE_25_PRT">'[2]25'!$E$20:$I$20,'[2]25'!$E$34:$I$34,'[2]25'!$E$41:$I$41,'[2]25'!$E$8:$I$10</definedName>
    <definedName name="SCOPE_4_LD">#REF!</definedName>
    <definedName name="SCOPE_4_PRT">'[2]4'!$Z$27:$AC$31,'[2]4'!$F$14:$I$20,P1_SCOPE_4_PRT,P2_SCOPE_4_PRT</definedName>
    <definedName name="SCOPE_5_PRT">'[2]5'!$Z$27:$AC$31,'[2]5'!$F$14:$I$21,P1_SCOPE_5_PRT,P2_SCOPE_5_PRT</definedName>
    <definedName name="SCOPE_F1_PRT">'[2]Ф-1 (для АО-энерго)'!$D$86:$E$95,P1_SCOPE_F1_PRT,P2_SCOPE_F1_PRT,P3_SCOPE_F1_PRT,P4_SCOPE_F1_PRT</definedName>
    <definedName name="SCOPE_F2_PRT">'[2]Ф-2 (для АО-энерго)'!$C$5:$D$5,'[2]Ф-2 (для АО-энерго)'!$C$52:$C$57,'[2]Ф-2 (для АО-энерго)'!$D$57:$G$57,P1_SCOPE_F2_PRT,P2_SCOPE_F2_PRT</definedName>
    <definedName name="SCOPE_PER_PRT">P5_SCOPE_PER_PRT,P6_SCOPE_PER_PRT,P7_SCOPE_PER_PRT,P8_SCOPE_PER_PRT</definedName>
    <definedName name="SCOPE_SPR_PRT">[2]Справочники!$D$21:$J$22,[2]Справочники!$E$13:$I$14,[2]Справочники!$F$27:$H$28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heet2?prefix?">"H"</definedName>
    <definedName name="T1?Columns">#REF!</definedName>
    <definedName name="T1?Scope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5_Protect">#REF!,#REF!,#REF!,#REF!,#REF!,#REF!,#REF!</definedName>
    <definedName name="T16?Columns">#REF!</definedName>
    <definedName name="T16?ItemComments">#REF!</definedName>
    <definedName name="T16?Items">#REF!</definedName>
    <definedName name="T16?Scope">#REF!</definedName>
    <definedName name="T16?Units">#REF!</definedName>
    <definedName name="T16_Protect">#REF!,#REF!,P1_T16_Protect</definedName>
    <definedName name="T17.1?Equipment">#REF!</definedName>
    <definedName name="T17.1?ItemComments">#REF!</definedName>
    <definedName name="T17.1?Items">#REF!</definedName>
    <definedName name="T17.1?Scope">#REF!</definedName>
    <definedName name="T17.1_Protect">#REF!,#REF!,#REF!,#REF!,#REF!,#REF!</definedName>
    <definedName name="T17?Columns">#REF!</definedName>
    <definedName name="T17?ItemComments">#REF!</definedName>
    <definedName name="T17?Items">#REF!</definedName>
    <definedName name="T17?L7">'[1]29'!$L$60,'[1]29'!$O$60,'[1]29'!$F$60,'[1]29'!$I$60</definedName>
    <definedName name="T17?Scope">#REF!</definedName>
    <definedName name="T17?unit?ГКАЛЧ">'[1]29'!$M$26:$M$33,'[1]29'!$P$26:$P$33,'[1]29'!$G$52:$G$59,'[1]29'!$J$52:$J$59,'[1]29'!$M$52:$M$59,'[1]29'!$P$52:$P$59,'[1]29'!$G$26:$G$33,'[1]29'!$J$26:$J$33</definedName>
    <definedName name="T17?unit?РУБ.ГКАЛ">'[1]29'!$O$18:$O$25,P1_T17?unit?РУБ.ГКАЛ,P2_T17?unit?РУБ.ГКАЛ</definedName>
    <definedName name="T17?unit?ТГКАЛ">'[1]29'!$P$18:$P$25,P1_T17?unit?ТГКАЛ,P2_T17?unit?ТГКАЛ</definedName>
    <definedName name="T17?unit?ТРУБ.ГКАЛЧ.МЕС">'[1]29'!$L$26:$L$33,'[1]29'!$O$26:$O$33,'[1]29'!$F$52:$F$59,'[1]29'!$I$52:$I$59,'[1]29'!$L$52:$L$59,'[1]29'!$O$52:$O$59,'[1]29'!$F$26:$F$33,'[1]29'!$I$26:$I$33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8.2?Columns">#REF!</definedName>
    <definedName name="T18.2?item_ext?СБЫТ">#REF!,#REF!</definedName>
    <definedName name="T18.2?ItemComments">#REF!</definedName>
    <definedName name="T18.2?Items">#REF!</definedName>
    <definedName name="T18.2?Scope">#REF!</definedName>
    <definedName name="T18.2?Units">#REF!</definedName>
    <definedName name="T18.2?ВРАС">#REF!,#REF!</definedName>
    <definedName name="T18.2_Protect">#REF!,#REF!,#REF!,#REF!,P1_T18.2_Protect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19?Data">'[1]19'!$J$8:$M$16,'[1]19'!$C$8:$H$16</definedName>
    <definedName name="T19_Protection">'[1]19'!$E$13:$H$13,'[1]19'!$E$15:$H$15,'[1]19'!$J$8:$M$11,'[1]19'!$J$13:$M$13,'[1]19'!$J$15:$M$15,'[1]19'!$E$4:$H$4,'[1]19'!$J$4:$M$4,'[1]19'!$E$8:$H$11</definedName>
    <definedName name="T2.1?Data">#N/A</definedName>
    <definedName name="T2.3_Protect">'[3]2.3'!$F$30:$G$34,'[3]2.3'!$H$24:$K$28</definedName>
    <definedName name="T20?unit?МКВТЧ">'[1]20'!$C$13:$M$13,'[1]20'!$C$15:$M$19,'[1]20'!$C$8:$M$11</definedName>
    <definedName name="T20_Protect">'[3]20'!$E$13:$F$20,'[3]20'!$E$9:$F$10</definedName>
    <definedName name="T20_Protection">'[1]20'!$E$8:$H$11,P1_T20_Protection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?axis?R?ПЭ">'[1]21'!$D$14:$S$16,'[1]21'!$D$26:$S$28,'[1]21'!$D$20:$S$22</definedName>
    <definedName name="T21?axis?R?ПЭ?">'[1]21'!$B$14:$B$16,'[1]21'!$B$26:$B$28,'[1]21'!$B$20:$B$22</definedName>
    <definedName name="T21?Data">'[1]21'!$D$14:$S$16,'[1]21'!$D$18:$S$18,'[1]21'!$D$20:$S$22,'[1]21'!$D$24:$S$24,'[1]21'!$D$26:$S$28,'[1]21'!$D$31:$S$33,'[1]21'!$D$11:$S$12</definedName>
    <definedName name="T21?L1">'[1]21'!$D$11:$S$12,'[1]21'!$D$14:$S$16,'[1]21'!$D$18:$S$18,'[1]21'!$D$20:$S$22,'[1]21'!$D$26:$S$28,'[1]21'!$D$24:$S$24</definedName>
    <definedName name="T21_Protection">P2_T21_Protection,P3_T21_Protection</definedName>
    <definedName name="T22?item_ext?ВСЕГО">'[1]22'!$E$8:$F$31,'[1]22'!$I$8:$J$31</definedName>
    <definedName name="T22?item_ext?ЭС">'[1]22'!$K$8:$L$31,'[1]22'!$G$8:$H$31</definedName>
    <definedName name="T22?L1">'[1]22'!$G$8:$G$31,'[1]22'!$I$8:$I$31,'[1]22'!$K$8:$K$31,'[1]22'!$E$8:$E$31</definedName>
    <definedName name="T22?L2">'[1]22'!$H$8:$H$31,'[1]22'!$J$8:$J$31,'[1]22'!$L$8:$L$31,'[1]22'!$F$8:$F$31</definedName>
    <definedName name="T22?unit?ГКАЛ.Ч">'[1]22'!$G$8:$G$31,'[1]22'!$I$8:$I$31,'[1]22'!$K$8:$K$31,'[1]22'!$E$8:$E$31</definedName>
    <definedName name="T22?unit?ТГКАЛ">'[1]22'!$H$8:$H$31,'[1]22'!$J$8:$J$31,'[1]22'!$L$8:$L$31,'[1]22'!$F$8:$F$31</definedName>
    <definedName name="T22_Protection">'[1]22'!$E$19:$L$23,'[1]22'!$E$25:$L$25,'[1]22'!$E$27:$L$31,'[1]22'!$E$17:$L$17</definedName>
    <definedName name="T23?axis?R?ВТОП">'[1]23'!$E$8:$P$30,'[1]23'!$E$36:$P$58</definedName>
    <definedName name="T23?axis?R?ВТОП?">'[1]23'!$C$8:$C$30,'[1]23'!$C$36:$C$58</definedName>
    <definedName name="T23?axis?R?ПЭ">'[1]23'!$E$8:$P$30,'[1]23'!$E$36:$P$58</definedName>
    <definedName name="T23?axis?R?ПЭ?">'[1]23'!$B$8:$B$30,'[1]23'!$B$36:$B$58</definedName>
    <definedName name="T23?axis?R?СЦТ">'[1]23'!$E$32:$P$34,'[1]23'!$E$60:$P$62</definedName>
    <definedName name="T23?axis?R?СЦТ?">'[1]23'!$A$60:$A$62,'[1]23'!$A$32:$A$34</definedName>
    <definedName name="T23?Data">'[1]23'!$E$37:$P$63,'[1]23'!$E$9:$P$35</definedName>
    <definedName name="T23?item_ext?ВСЕГО">'[1]23'!$A$55:$P$58,'[1]23'!$A$27:$P$30</definedName>
    <definedName name="T23?item_ext?ИТОГО">'[1]23'!$A$59:$P$59,'[1]23'!$A$31:$P$31</definedName>
    <definedName name="T23?item_ext?СЦТ">'[1]23'!$A$60:$P$62,'[1]23'!$A$32:$P$34</definedName>
    <definedName name="T23_Protection">'[1]23'!$A$60:$A$62,'[1]23'!$F$60:$J$62,'[1]23'!$O$60:$P$62,'[1]23'!$A$9:$A$25,P1_T23_Protection</definedName>
    <definedName name="T24?ItemComments">'[3]24'!#REF!</definedName>
    <definedName name="T24?Items">'[3]24'!#REF!</definedName>
    <definedName name="T24?Units">'[3]24'!#REF!</definedName>
    <definedName name="T24_Protection">'[1]24'!$E$24:$H$37,'[1]24'!$B$35:$B$37,'[1]24'!$E$41:$H$42,'[1]24'!$J$8:$M$21,'[1]24'!$J$24:$M$37,'[1]24'!$J$41:$M$42,'[1]24'!$E$8:$H$21</definedName>
    <definedName name="T25?ItemComments">'[3]25'!#REF!</definedName>
    <definedName name="T25?Items">'[3]25'!#REF!</definedName>
    <definedName name="T25?Units">'[3]25'!#REF!</definedName>
    <definedName name="T25_protection">P1_T25_protection,P2_T25_protection</definedName>
    <definedName name="T26?axis?R?ВРАС">'[1]26'!$C$34:$N$36,'[1]26'!$C$22:$N$24</definedName>
    <definedName name="T26?axis?R?ВРАС?">'[1]26'!$B$34:$B$36,'[1]26'!$B$22:$B$24</definedName>
    <definedName name="T26?L1">'[1]26'!$F$8:$N$8,'[1]26'!$C$8:$D$8</definedName>
    <definedName name="T26?L1.1">'[1]26'!$F$10:$N$10,'[1]26'!$C$10:$D$10</definedName>
    <definedName name="T26?L2">'[1]26'!$F$11:$N$11,'[1]26'!$C$11:$D$11</definedName>
    <definedName name="T26?L2.1">'[1]26'!$F$13:$N$13,'[1]26'!$C$13:$D$13</definedName>
    <definedName name="T26?L3">'[1]26'!$F$14:$N$14,'[1]26'!$C$14:$D$14</definedName>
    <definedName name="T26?L4">'[1]26'!$F$15:$N$15,'[1]26'!$C$15:$D$15</definedName>
    <definedName name="T26?L5">'[1]26'!$F$16:$N$16,'[1]26'!$C$16:$D$16</definedName>
    <definedName name="T26?L5.1">'[1]26'!$F$18:$N$18,'[1]26'!$C$18:$D$18</definedName>
    <definedName name="T26?L5.2">'[1]26'!$F$19:$N$19,'[1]26'!$C$19:$D$19</definedName>
    <definedName name="T26?L5.3">'[1]26'!$F$20:$N$20,'[1]26'!$C$20:$D$20</definedName>
    <definedName name="T26?L5.3.x">'[1]26'!$F$22:$N$24,'[1]26'!$C$22:$D$24</definedName>
    <definedName name="T26?L6">'[1]26'!$F$26:$N$26,'[1]26'!$C$26:$D$26</definedName>
    <definedName name="T26?L7">'[1]26'!$F$27:$N$27,'[1]26'!$C$27:$D$27</definedName>
    <definedName name="T26?L7.1">'[1]26'!$F$29:$N$29,'[1]26'!$C$29:$D$29</definedName>
    <definedName name="T26?L7.2">'[1]26'!$F$30:$N$30,'[1]26'!$C$30:$D$30</definedName>
    <definedName name="T26?L7.3">'[1]26'!$F$31:$N$31,'[1]26'!$C$31:$D$31</definedName>
    <definedName name="T26?L7.4">'[1]26'!$F$32:$N$32,'[1]26'!$C$32:$D$32</definedName>
    <definedName name="T26?L7.4.x">'[1]26'!$F$34:$N$36,'[1]26'!$C$34:$D$36</definedName>
    <definedName name="T26?L8">'[1]26'!$F$38:$N$38,'[1]26'!$C$38:$D$38</definedName>
    <definedName name="T26_Protection">'[1]26'!$K$34:$N$36,'[1]26'!$B$22:$B$24,P1_T26_Protection,P2_T26_Protection</definedName>
    <definedName name="T27?axis?R?ВРАС">'[1]27'!$C$34:$S$36,'[1]27'!$C$22:$S$24</definedName>
    <definedName name="T27?axis?R?ВРАС?">'[1]27'!$B$34:$B$36,'[1]27'!$B$22:$B$24</definedName>
    <definedName name="T27?Items">#REF!</definedName>
    <definedName name="T27?L1.1">'[1]27'!$F$10:$S$10,'[1]27'!$C$10:$D$10</definedName>
    <definedName name="T27?L2.1">'[1]27'!$F$13:$S$13,'[1]27'!$C$13:$D$13</definedName>
    <definedName name="T27?L5.3">'[1]27'!$F$20:$S$20,'[1]27'!$C$20:$D$20</definedName>
    <definedName name="T27?L5.3.x">'[1]27'!$F$22:$S$24,'[1]27'!$C$22:$D$24</definedName>
    <definedName name="T27?L7">'[1]27'!$F$27:$S$27,'[1]27'!$C$27:$D$27</definedName>
    <definedName name="T27?L7.1">'[1]27'!$F$29:$S$29,'[1]27'!$C$29:$D$29</definedName>
    <definedName name="T27?L7.2">'[1]27'!$F$30:$S$30,'[1]27'!$C$30:$D$30</definedName>
    <definedName name="T27?L7.3">'[1]27'!$F$31:$S$31,'[1]27'!$C$31:$D$31</definedName>
    <definedName name="T27?L7.4">'[1]27'!$F$32:$S$32,'[1]27'!$C$32:$D$32</definedName>
    <definedName name="T27?L7.4.x">'[1]27'!$F$34:$S$36,'[1]27'!$C$34:$D$36</definedName>
    <definedName name="T27?L8">'[1]27'!$F$38:$S$38,'[1]27'!$C$38:$D$38</definedName>
    <definedName name="T27?Scope">#REF!</definedName>
    <definedName name="T27?НАП">#REF!</definedName>
    <definedName name="T27?ПОТ">#REF!</definedName>
    <definedName name="T27_Protect">#REF!,#REF!,#REF!</definedName>
    <definedName name="T27_Protection">'[1]27'!$P$34:$S$36,'[1]27'!$B$22:$B$24,P1_T27_Protection,P2_T27_Protection,P3_T27_Protection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?Data">'[1]28'!$D$190:$E$213,'[1]28'!$G$164:$H$187,'[1]28'!$D$164:$E$187,'[1]28'!$D$138:$I$161,'[1]28'!$D$8:$I$109,'[1]28'!$D$112:$I$135,P1_T28?Data</definedName>
    <definedName name="T28?item_ext?ВСЕГО">'[1]28'!$I$8:$I$292,'[1]28'!$F$8:$F$292</definedName>
    <definedName name="T28?item_ext?ТЭ">'[1]28'!$E$8:$E$292,'[1]28'!$H$8:$H$292</definedName>
    <definedName name="T28?item_ext?ЭЭ">'[1]28'!$D$8:$D$292,'[1]28'!$G$8:$G$292</definedName>
    <definedName name="T28?L1.1.x">'[1]28'!$D$16:$I$18,'[1]28'!$D$11:$I$13</definedName>
    <definedName name="T28?L10.1.x">'[1]28'!$D$250:$I$252,'[1]28'!$D$245:$I$247</definedName>
    <definedName name="T28?L11.1.x">'[1]28'!$D$276:$I$278,'[1]28'!$D$271:$I$273</definedName>
    <definedName name="T28?L2.1.x">'[1]28'!$D$42:$I$44,'[1]28'!$D$37:$I$39</definedName>
    <definedName name="T28?L3.1.x">'[1]28'!$D$68:$I$70,'[1]28'!$D$63:$I$65</definedName>
    <definedName name="T28?L4.1.x">'[1]28'!$D$94:$I$96,'[1]28'!$D$89:$I$91</definedName>
    <definedName name="T28?L5.1.x">'[1]28'!$D$120:$I$122,'[1]28'!$D$115:$I$117</definedName>
    <definedName name="T28?L6.1.x">'[1]28'!$D$146:$I$148,'[1]28'!$D$141:$I$143</definedName>
    <definedName name="T28?L7.1.x">'[1]28'!$D$172:$I$174,'[1]28'!$D$167:$I$169</definedName>
    <definedName name="T28?L8.1.x">'[1]28'!$D$198:$I$200,'[1]28'!$D$193:$I$195</definedName>
    <definedName name="T28?L9.1.x">'[1]28'!$D$224:$I$226,'[1]28'!$D$219:$I$221</definedName>
    <definedName name="T28?unit?ГКАЛЧ">'[1]28'!$H$164:$H$187,'[1]28'!$E$164:$E$187</definedName>
    <definedName name="T28?unit?МКВТЧ">'[1]28'!$G$190:$G$213,'[1]28'!$D$190:$D$213</definedName>
    <definedName name="T28?unit?РУБ.ГКАЛ">'[1]28'!$E$216:$E$239,'[1]28'!$E$268:$E$292,'[1]28'!$H$268:$H$292,'[1]28'!$H$216:$H$239</definedName>
    <definedName name="T28?unit?РУБ.ГКАЛЧ.МЕС">'[1]28'!$H$242:$H$265,'[1]28'!$E$242:$E$265</definedName>
    <definedName name="T28?unit?РУБ.ТКВТ.МЕС">'[1]28'!$G$242:$G$265,'[1]28'!$D$242:$D$265</definedName>
    <definedName name="T28?unit?РУБ.ТКВТЧ">'[1]28'!$G$216:$G$239,'[1]28'!$D$268:$D$292,'[1]28'!$G$268:$G$292,'[1]28'!$D$216:$D$239</definedName>
    <definedName name="T28?unit?ТГКАЛ">'[1]28'!$H$190:$H$213,'[1]28'!$E$190:$E$213</definedName>
    <definedName name="T28?unit?ТКВТ">'[1]28'!$G$164:$G$187,'[1]28'!$D$164:$D$187</definedName>
    <definedName name="T28?unit?ТРУБ">'[1]28'!$D$138:$I$161,'[1]28'!$D$8:$I$109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3?Items">'[3]3'!#REF!</definedName>
    <definedName name="T4_Protect">'[3]4'!#REF!,'[3]4'!$G$11:$J$17,P1_T4_Protect,P2_T4_Protect</definedName>
    <definedName name="T6?Columns">#REF!</definedName>
    <definedName name="T6?FirstYear">#REF!</definedName>
    <definedName name="T6?Scope">#REF!</definedName>
    <definedName name="T6?НАП">#REF!</definedName>
    <definedName name="T6?ПОТ">#REF!</definedName>
    <definedName name="T6_Protect">#REF!,#REF!,#REF!,#REF!,#REF!,#REF!,P1_T6_Protect</definedName>
    <definedName name="T7?Data">#N/A</definedName>
    <definedName name="TP2.1_Protect">[3]P2.1!$F$28:$G$37,[3]P2.1!$F$40:$G$43,[3]P2.1!$F$7:$G$26</definedName>
    <definedName name="БазовыйПериод">#REF!</definedName>
    <definedName name="в23ё">#N/A</definedName>
    <definedName name="вв">#N/A</definedName>
    <definedName name="ДиапазонЗащиты">#REF!,#REF!,#REF!,#REF!,[0]!P1_ДиапазонЗащиты,[0]!P2_ДиапазонЗащиты,[0]!P3_ДиапазонЗащиты,[0]!P4_ДиапазонЗащиты</definedName>
    <definedName name="й">#N/A</definedName>
    <definedName name="йй">#N/A</definedName>
    <definedName name="ке">#N/A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мым">#N/A</definedName>
    <definedName name="_xlnm.Print_Area" localSheetId="0">'2014г'!$A$1:$G$87</definedName>
    <definedName name="ПериодРегулирования">#REF!</definedName>
    <definedName name="Периоды_18_2">#REF!</definedName>
    <definedName name="ПоследнийГод">#REF!</definedName>
    <definedName name="с">#N/A</definedName>
    <definedName name="сс">#N/A</definedName>
    <definedName name="сссс">#N/A</definedName>
    <definedName name="ссы">#N/A</definedName>
    <definedName name="ссы2">#N/A</definedName>
    <definedName name="у">#N/A</definedName>
    <definedName name="ц">#N/A</definedName>
    <definedName name="цу">#N/A</definedName>
    <definedName name="ыв">#N/A</definedName>
    <definedName name="ыыыы">#N/A</definedName>
  </definedNames>
  <calcPr calcId="124519"/>
</workbook>
</file>

<file path=xl/calcChain.xml><?xml version="1.0" encoding="utf-8"?>
<calcChain xmlns="http://schemas.openxmlformats.org/spreadsheetml/2006/main">
  <c r="E15" i="1"/>
  <c r="E58"/>
  <c r="D60"/>
  <c r="F205" i="4" l="1"/>
  <c r="E205"/>
  <c r="F204"/>
  <c r="E204"/>
  <c r="E203"/>
  <c r="E202"/>
  <c r="E201"/>
  <c r="E200"/>
  <c r="D16" i="1"/>
  <c r="E42"/>
  <c r="E17" l="1"/>
  <c r="E16" s="1"/>
  <c r="D42" l="1"/>
  <c r="D15" s="1"/>
</calcChain>
</file>

<file path=xl/sharedStrings.xml><?xml version="1.0" encoding="utf-8"?>
<sst xmlns="http://schemas.openxmlformats.org/spreadsheetml/2006/main" count="619" uniqueCount="302">
  <si>
    <t>№ п/п</t>
  </si>
  <si>
    <t>Показатель</t>
  </si>
  <si>
    <t>Ед. изм.</t>
  </si>
  <si>
    <t xml:space="preserve">    Примечание ***</t>
  </si>
  <si>
    <t>факт **</t>
  </si>
  <si>
    <t>I</t>
  </si>
  <si>
    <t xml:space="preserve"> Структура затрат</t>
  </si>
  <si>
    <t>х</t>
  </si>
  <si>
    <t xml:space="preserve">х </t>
  </si>
  <si>
    <t>Необходимая валовая выручка на содержание (далее – НВВ)</t>
  </si>
  <si>
    <t>тыс. руб.</t>
  </si>
  <si>
    <t>Материальные расходы, всего</t>
  </si>
  <si>
    <t>1.1.1.1</t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</si>
  <si>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на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сырье, материалы, запасные части, инструмент, топливо </t>
    </r>
  </si>
  <si>
    <t>1.1.1.2</t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</si>
  <si>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на ремонт</t>
    </r>
  </si>
  <si>
    <t>1.1.1.3</t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</si>
  <si>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на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работы и услуги производственного характера (в том числе услуги сторонних организаций по содержанию сетей и распределительных устройств)</t>
    </r>
  </si>
  <si>
    <t>1.1.1.3.1</t>
  </si>
  <si>
    <t>в том числе на ремонт</t>
  </si>
  <si>
    <t>Фонд оплаты труда</t>
  </si>
  <si>
    <t>1.1.2.1</t>
  </si>
  <si>
    <t>1.1.3.1</t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</si>
  <si>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транспортные услуги</t>
    </r>
  </si>
  <si>
    <t>1.1.3.2</t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</si>
  <si>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прочие расходы (с расшифровкой)****</t>
    </r>
  </si>
  <si>
    <t>Неподконтрольные расходы, включенные в НВВ, всего</t>
  </si>
  <si>
    <t>Оплата услуг ОАО «ФСК ЕЭС»</t>
  </si>
  <si>
    <t>Расходы на оплату технологического присоединения к сетям смежной сетевой организации</t>
  </si>
  <si>
    <t>Плата за аренду имущества</t>
  </si>
  <si>
    <t>отчисления на социальные нужды</t>
  </si>
  <si>
    <t>налог на прибыль</t>
  </si>
  <si>
    <t>прочие налоги</t>
  </si>
  <si>
    <t>Расходы сетевой организации, связанные с осуществлением технологического присоединения к электрическим сетям, не включенные в плату за технологическое присоединение</t>
  </si>
  <si>
    <t xml:space="preserve">Справочно: «Количество льготных технологических присоединений» </t>
  </si>
  <si>
    <t>ед.</t>
  </si>
  <si>
    <t>Средства, подлежащие дополнительному учету по результатам вступивших в законную силу решений суда, решений ФСТ России, принятых по итогам рассмотрения разногласий или досудебного урегулирования споров, решения ФСТ России об отмене решения регулирующего органа, принятого им с превышением полномочий (предписания)</t>
  </si>
  <si>
    <t>II</t>
  </si>
  <si>
    <t>III</t>
  </si>
  <si>
    <r>
      <t>Необходимая валовая выручка на оплату технологического расхода (потерь) электроэнергии</t>
    </r>
    <r>
      <rPr>
        <sz val="12"/>
        <color theme="1"/>
        <rFont val="Times New Roman"/>
        <family val="1"/>
        <charset val="204"/>
      </rPr>
      <t xml:space="preserve"> </t>
    </r>
  </si>
  <si>
    <t>МВт·ч</t>
  </si>
  <si>
    <t>IV</t>
  </si>
  <si>
    <t>%</t>
  </si>
  <si>
    <t>общее количество точек подключения на конец года</t>
  </si>
  <si>
    <t>шт.</t>
  </si>
  <si>
    <t>Трансформаторная мощность подстанций, всего</t>
  </si>
  <si>
    <t>МВа</t>
  </si>
  <si>
    <t>Количество условных единиц по линиям электропередач, всего</t>
  </si>
  <si>
    <t>у.е.</t>
  </si>
  <si>
    <t>Количество условных единиц по подстанциям, всего</t>
  </si>
  <si>
    <t>Длина линий электропередач, всего</t>
  </si>
  <si>
    <t>км</t>
  </si>
  <si>
    <t>Доля кабельных линий электропередач</t>
  </si>
  <si>
    <t>Ввод в эксплуатацию новых объектов электросетевого комплекса на конец года</t>
  </si>
  <si>
    <t>в том числе за счет платы за технологическое присоединение</t>
  </si>
  <si>
    <t>норматив технологического расхода (потерь) электрической энергии, установленный Минэнерго России*****</t>
  </si>
  <si>
    <t>1.1.</t>
  </si>
  <si>
    <t>1.1.1.</t>
  </si>
  <si>
    <t>1.1.2.</t>
  </si>
  <si>
    <t>1.1.3.</t>
  </si>
  <si>
    <t>1.2.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</si>
  <si>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</si>
  <si>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</si>
  <si>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</si>
  <si>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</si>
  <si>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</si>
  <si>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</si>
  <si>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</si>
  <si>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</si>
  <si>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1.3.</t>
  </si>
  <si>
    <t>7.1.</t>
  </si>
  <si>
    <t>утверждено</t>
  </si>
  <si>
    <t>расходы на оплату работ (услуг) непроизводственного характера, выполняемых (оказываемых) по договорам, заключенным с организациями</t>
  </si>
  <si>
    <t>Прочие услуги сторонних организаций</t>
  </si>
  <si>
    <t>Услуги связи</t>
  </si>
  <si>
    <t>Расходы на командировки и представительские</t>
  </si>
  <si>
    <t>Расходы на подготовку кадров</t>
  </si>
  <si>
    <t>Расходы на обеспечение нормальных условий труда и мер по технике безопасности</t>
  </si>
  <si>
    <t>расходы на страхование</t>
  </si>
  <si>
    <t>Другие прочие расходы</t>
  </si>
  <si>
    <t>Натуральные (количественные) показатели, используемые при определении структуры и объемов затрат на оказание услуг по передаче электрической энергии сетевыми организациями</t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</si>
  <si>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количество условных единиц по линиям электропередач на  уровне напряжения ВН</t>
    </r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</si>
  <si>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количество условных единиц по линиям электропередач на  уровне напряжения СН1</t>
    </r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</si>
  <si>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количество условных единиц по линиям электропередач на  уровне напряжения СН2</t>
    </r>
    <r>
      <rPr>
        <sz val="11"/>
        <color theme="1"/>
        <rFont val="Calibri"/>
        <family val="2"/>
        <charset val="204"/>
        <scheme val="minor"/>
      </rPr>
      <t/>
    </r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</si>
  <si>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количество условных единиц по линиям электропередач на  уровне напряжения НН</t>
    </r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</si>
  <si>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трансформаторная мощность подстанций на уровне напряжения ВН</t>
    </r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</si>
  <si>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трансформаторная мощность подстанций на уровне напряжения СН1</t>
    </r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</si>
  <si>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трансформаторная мощность подстанций на уровне напряжения СН2</t>
    </r>
    <r>
      <rPr>
        <sz val="11"/>
        <color theme="1"/>
        <rFont val="Calibri"/>
        <family val="2"/>
        <charset val="204"/>
        <scheme val="minor"/>
      </rPr>
      <t/>
    </r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</si>
  <si>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трансформаторная мощность подстанций на уровне напряжения НН</t>
    </r>
  </si>
  <si>
    <t>2.1.</t>
  </si>
  <si>
    <t>2.2.</t>
  </si>
  <si>
    <t>2.3.</t>
  </si>
  <si>
    <t>2.4.</t>
  </si>
  <si>
    <t>3.1.</t>
  </si>
  <si>
    <t>3.2.</t>
  </si>
  <si>
    <t>3.3.</t>
  </si>
  <si>
    <t>3.4.</t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</si>
  <si>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количество условных единиц по подстанциям на  уровне напряжения ВН</t>
    </r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</si>
  <si>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количество условных единиц по подстанциям на  уровне напряжения СН1</t>
    </r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</si>
  <si>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количество условных единиц по подстанциям на  уровне напряжения СН2</t>
    </r>
    <r>
      <rPr>
        <sz val="11"/>
        <color theme="1"/>
        <rFont val="Calibri"/>
        <family val="2"/>
        <charset val="204"/>
        <scheme val="minor"/>
      </rPr>
      <t/>
    </r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</si>
  <si>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количество условных единиц по подстанциям на  уровне напряжения НН</t>
    </r>
  </si>
  <si>
    <t>4.1.</t>
  </si>
  <si>
    <t>4.2.</t>
  </si>
  <si>
    <t>4.3.</t>
  </si>
  <si>
    <t>4.4.</t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</si>
  <si>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длина линий электропередач на  уровне напряжения ВН</t>
    </r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</si>
  <si>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длина линий электропередач на  уровне напряжения СН1</t>
    </r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</si>
  <si>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длина линий электропередач на  уровне напряжения СН2</t>
    </r>
    <r>
      <rPr>
        <sz val="11"/>
        <color theme="1"/>
        <rFont val="Calibri"/>
        <family val="2"/>
        <charset val="204"/>
        <scheme val="minor"/>
      </rPr>
      <t/>
    </r>
  </si>
  <si>
    <r>
      <t>в том числе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длина линий электропередач на  уровне напряжения НН</t>
    </r>
  </si>
  <si>
    <t>5.1.</t>
  </si>
  <si>
    <t>5.2.</t>
  </si>
  <si>
    <t>5.3.</t>
  </si>
  <si>
    <t>5.4.</t>
  </si>
  <si>
    <t>к приказу Федеральной службы по тарифам</t>
  </si>
  <si>
    <t>от 24.10.2014г. №1831-э</t>
  </si>
  <si>
    <t xml:space="preserve">Примечание: </t>
  </si>
  <si>
    <t>* 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</si>
  <si>
    <t>** 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</si>
  <si>
    <t>*** При наличии отклонений фактических значений показателей от плановых значений в столбце &lt;Примечание&gt; указываются причины их возникновения. В отношении показателей, перечисленных в разделе I II формы, причины возникновения отклонений фактических значений показателей от плановых указываются при наличии указанных отклонений в размере, превышающем 15 процентов.</t>
  </si>
  <si>
    <t>***** 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</si>
  <si>
    <t>**** 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</si>
  <si>
    <t xml:space="preserve"> Расходы на охрану и пожарную безопасность</t>
  </si>
  <si>
    <t>Коммунальные услуги</t>
  </si>
  <si>
    <t>Плата за нормативы допустимых выбросов и сбросов загрязняющих веществ в окружающую природную среду</t>
  </si>
  <si>
    <t>2014 год</t>
  </si>
  <si>
    <t>Справочно: расходы на ремонт, всего (пункт 1.1.1.2 + пункт 1.1.2.1 +  пункт 1.1.1.3.1)</t>
  </si>
  <si>
    <t>статьи БДР факт</t>
  </si>
  <si>
    <t>Расходы на юридические, консультационные и информационные услуги</t>
  </si>
  <si>
    <t>Приложение  2</t>
  </si>
  <si>
    <t>Форма раскрытия информации о структуре и объемах затрат на оказание услуг по передаче электрической энергии сетевыми организациями, регулирование деятельности которых осуществляется методом долгосрочной индексации необходимой валовой выручки</t>
  </si>
  <si>
    <r>
      <t xml:space="preserve">Наименование организации: </t>
    </r>
    <r>
      <rPr>
        <u/>
        <sz val="11"/>
        <color theme="1"/>
        <rFont val="Times New Roman"/>
        <family val="1"/>
        <charset val="204"/>
      </rPr>
      <t>Общество с ограниченной ответственностью "Амурская лесопромышленная компания"</t>
    </r>
  </si>
  <si>
    <r>
      <t xml:space="preserve">ИНН:  </t>
    </r>
    <r>
      <rPr>
        <u/>
        <sz val="11"/>
        <color theme="1"/>
        <rFont val="Times New Roman"/>
        <family val="1"/>
        <charset val="204"/>
      </rPr>
      <t>2721162072</t>
    </r>
  </si>
  <si>
    <t>КПП:  270645001</t>
  </si>
  <si>
    <t>Подконтрольные расходы, включенные в НВВ</t>
  </si>
  <si>
    <t>Прочие подконтрольные расходы (с расшифровкой)</t>
  </si>
  <si>
    <t>в том числе прибыль на социальное развитие (включая социальные выплаты)</t>
  </si>
  <si>
    <t>1.1.3.3</t>
  </si>
  <si>
    <t>1.1.3.3.1</t>
  </si>
  <si>
    <t>1.1.3.3.1.1</t>
  </si>
  <si>
    <t>1.1.3.3.1.2</t>
  </si>
  <si>
    <t>1.1.3.3.1.3</t>
  </si>
  <si>
    <t>1.1.3.3.1.4</t>
  </si>
  <si>
    <t>1.1.3.3.1.5</t>
  </si>
  <si>
    <t>1.1.3.3.2</t>
  </si>
  <si>
    <t>1.1.3.3.3</t>
  </si>
  <si>
    <t>1.1.3.3.4</t>
  </si>
  <si>
    <t>1.1.3.3.5</t>
  </si>
  <si>
    <t>1.1.3.3.6</t>
  </si>
  <si>
    <t>1.1.3.3.7</t>
  </si>
  <si>
    <t>1.1.4</t>
  </si>
  <si>
    <t>1.1.5</t>
  </si>
  <si>
    <t>Расходы на обслуживание операционных заемных средств в составе подконтрольных расходов</t>
  </si>
  <si>
    <t>Расходы из прибыли в составе подконтрольных расходов</t>
  </si>
  <si>
    <t>расходы на возврат и обслуживание долгосрочных заемных средств, направляемых на финансирование капитальных вложений</t>
  </si>
  <si>
    <t>амортизация</t>
  </si>
  <si>
    <t>прибыль на капитальные вложения</t>
  </si>
  <si>
    <t>1.2.9.</t>
  </si>
  <si>
    <t>1.2.10.</t>
  </si>
  <si>
    <t>1.2.10.1.</t>
  </si>
  <si>
    <t>1.2.11.</t>
  </si>
  <si>
    <t>1.2.12.</t>
  </si>
  <si>
    <t>прочие неподконтрольные расходы (с расшифровкой)</t>
  </si>
  <si>
    <t>недополученный по независящим причинам доход (+)/ избыток средств, полученный в предыдущем периоде регулирования (-)</t>
  </si>
  <si>
    <t>Справочно: Объем технологических потерь</t>
  </si>
  <si>
    <r>
      <t xml:space="preserve">Долгосрочный период регулирования: </t>
    </r>
    <r>
      <rPr>
        <u/>
        <sz val="11"/>
        <color theme="1"/>
        <rFont val="Times New Roman"/>
        <family val="1"/>
        <charset val="204"/>
      </rPr>
      <t>2014 - 2016 гг.</t>
    </r>
  </si>
  <si>
    <t>Справочно: Цена покупки электрической энергии сетевой организацией в целях компенсации технологического расхода электрической энергии</t>
  </si>
  <si>
    <t>нет</t>
  </si>
  <si>
    <t>Общество с ограниченной ответственностью "Амурская лесопромышленная компания"</t>
  </si>
  <si>
    <t>Выводимые данные:</t>
  </si>
  <si>
    <t>БУ (данные бухгалтерского учета)</t>
  </si>
  <si>
    <t>Счет</t>
  </si>
  <si>
    <t>Сальдо на начало периода</t>
  </si>
  <si>
    <t>Обороты за период</t>
  </si>
  <si>
    <t>Сальдо на конец периода</t>
  </si>
  <si>
    <t>Подразделение</t>
  </si>
  <si>
    <t>Дебет</t>
  </si>
  <si>
    <t>Кредит</t>
  </si>
  <si>
    <t>Статьи затрат</t>
  </si>
  <si>
    <t>Главная понизительная подстанция</t>
  </si>
  <si>
    <t>ГСМ</t>
  </si>
  <si>
    <t>ЗАРАБОТНАЯ ПЛАТА</t>
  </si>
  <si>
    <t>МАТЕРИАЛЫ, ИСПОЛЬЗУЕМЫЕ В ПРОИЗВОДСТВЕ,ТЕХОБСЛУЖИВАНИИ,ЭКСПЛУАТАЦИИ</t>
  </si>
  <si>
    <t>НАЛОГИ И СБОРЫ (НС И ТРАВМАТИЗМ)</t>
  </si>
  <si>
    <t>РАСХОДЫ НА СПЕЦОДЕЖДУ</t>
  </si>
  <si>
    <t>РЕЗЕРВ ПО ОТПУСКАМ</t>
  </si>
  <si>
    <t xml:space="preserve">СТРАХОВЫЕ ВЗНОСЫ </t>
  </si>
  <si>
    <t>УСЛУГИ СТОРОННИХ ОРГАНИЗАЦИЙ (УБОРКА ПОМЕЩЕНИЙ, БИОТУАЛЕТОВ И Т.П.)</t>
  </si>
  <si>
    <t>УСЛУГИ СТОРОННИХ ОРГАНИЗАЦИЙ ПО ПОГРУЗКЕ/РАЗГРУЗКЕ ТМЦ</t>
  </si>
  <si>
    <t>УСЛУГИ СТОРОННИХ ОРГАНИЗАЦИЙ ПО ТЕКУЩЕМУ РЕМОНТУ, ТЕХОСМОТРУ ОС</t>
  </si>
  <si>
    <t>УСЛУГИ СТОРОННИХ ОРГАНИЗАЦИЙ ПО ТЕХНИЧЕСКОМУ ОБСЛУЖИВАНИЮ</t>
  </si>
  <si>
    <t>Отдел охраны труда, промышленной безопасности и экологии</t>
  </si>
  <si>
    <t>ПРОЧИЕ МЕРОПРИЯТИЯ ПО ОТ И ПБ</t>
  </si>
  <si>
    <t>УСЛУГИ СТОРОННИХ ОРГАНИЗАЦИЙ (ДЕРАТИЗАЦИЯ)</t>
  </si>
  <si>
    <t>Ремонтно-механический участок</t>
  </si>
  <si>
    <t>АМОРТИЗАЦИЯ ОС</t>
  </si>
  <si>
    <t>ИНВЕНТАРЬ И ХОЗЯЙСТВЕННЫЕ ПРИНАДЛЕЖНОСТИ (КРОМЕ IT)</t>
  </si>
  <si>
    <t>Склад сырья для производства шпона</t>
  </si>
  <si>
    <t>ОХРАНА ОБЪЕКТОВ (ЧОП)</t>
  </si>
  <si>
    <t>ЭЛЕКТРОЭНЕРГИЯ</t>
  </si>
  <si>
    <t>Служба главного инженера</t>
  </si>
  <si>
    <t>РАСХОДЫ НА ОБУЧЕНИЕ</t>
  </si>
  <si>
    <t>Служба главного механика</t>
  </si>
  <si>
    <t>Служба главного энергетика</t>
  </si>
  <si>
    <t>Технодзор производства сухого шпона</t>
  </si>
  <si>
    <t>Технодзор производства сырого шпона</t>
  </si>
  <si>
    <t>Участок инженерных сетей</t>
  </si>
  <si>
    <t>Участок контрольно-измерительных приборов и автоматики</t>
  </si>
  <si>
    <t>Участок окорки сырья</t>
  </si>
  <si>
    <t>УСЛУГИ ТРАНСПОРТИРОВКИ ТМЦ АВТОМОБИЛЬНЫМ ТРАНСПОРТОМ</t>
  </si>
  <si>
    <t>Участок производства сухого шпона</t>
  </si>
  <si>
    <t>АРЕНДА МАШИН И ОБОРУДОВАНИЯ</t>
  </si>
  <si>
    <t>Участок производства сырого лущеного шпона</t>
  </si>
  <si>
    <t>ПРОЧИЕ УСЛУГИ ПОДРЯДЧИКОВ ПРОИЗВОДСТВЕННОГО ХАРАКТЕРА</t>
  </si>
  <si>
    <t>СТРАХОВАНИЕ ИМУЩЕСТВА (МАШИНЫ И ОБОРУДОВАНИЕ)</t>
  </si>
  <si>
    <t>Участок пропарки окоренного сырья</t>
  </si>
  <si>
    <t>Участок ребросклеивания</t>
  </si>
  <si>
    <t>Участок технического контроля</t>
  </si>
  <si>
    <t>Участок упаковки</t>
  </si>
  <si>
    <t>Цех по производству шпона</t>
  </si>
  <si>
    <t xml:space="preserve">АРЕНДА ЗЕМЕЛЬНЫХ УЧАСТКОВ </t>
  </si>
  <si>
    <t>АРЕНДА НЕДВИЖИМОГО ИМУЩЕСТВА</t>
  </si>
  <si>
    <t>ВОДОСНАБЖЕНИЕ И ВОДООТВЕДЕНИЕ</t>
  </si>
  <si>
    <t>КОНСУЛЬТАЦИОННЫЕ УСЛУГИ</t>
  </si>
  <si>
    <t>Услуги сторонних организаций (строительство)</t>
  </si>
  <si>
    <t>Электроучасток</t>
  </si>
  <si>
    <t>УСЛУГИ СТОРОННИХ ОРГАНИЗАЦИЙ (ДОСТАВКА ВОДЫ)</t>
  </si>
  <si>
    <t>Итого</t>
  </si>
  <si>
    <t>Неподконтрольные расходы (арендная плата + ЕСН) тыс. руб</t>
  </si>
  <si>
    <t>ЕСН</t>
  </si>
  <si>
    <t>Арендная плата в период с 01.06-31.12.2013г. составляет:</t>
  </si>
  <si>
    <t>по договору №56/2013 от 07.02.2013г.</t>
  </si>
  <si>
    <t>по договору №55/2013 от 06.02.2013г.</t>
  </si>
  <si>
    <t>по договору №107 /2013 от 01.03.2013г.</t>
  </si>
  <si>
    <t>Отбор:</t>
  </si>
  <si>
    <t>Договоры Равно "Дог аренды № 55/2013 от 06.02.2013 эл.оборудование"</t>
  </si>
  <si>
    <t>Период</t>
  </si>
  <si>
    <t>Документ</t>
  </si>
  <si>
    <t>Аналитика Дт</t>
  </si>
  <si>
    <t>Аналитика Кт</t>
  </si>
  <si>
    <t>Текущее сальдо</t>
  </si>
  <si>
    <t>Сальдо на начало</t>
  </si>
  <si>
    <t>К</t>
  </si>
  <si>
    <t>Электроучасток
ПЕРЕДАЧА И РАСПРЕДЕЛЕНИЕ ЭЛЕКТРОЭНЕРГИИ
АРЕНДА МАШИН И ОБОРУДОВАНИЯ</t>
  </si>
  <si>
    <t>20.01</t>
  </si>
  <si>
    <t xml:space="preserve"> </t>
  </si>
  <si>
    <t>60.01</t>
  </si>
  <si>
    <t>19.04.1</t>
  </si>
  <si>
    <t>АПЦ ЗАО
Дог аренды № 55/2013 от 06.02.2013 эл.оборудование
Поступление (акт, накладная) АЛК00003141 от 30.11.2013 23:59:59</t>
  </si>
  <si>
    <t>62.01</t>
  </si>
  <si>
    <t>АПЦ ЗАО
Дог аренды № 55/2013 от 06.02.2013 эл.оборудование
Поступление (акт, накладная) АЛК00001644 от 31.07.2013 17:00:00</t>
  </si>
  <si>
    <t>АПЦ ЗАО
Дог аренды № 55/2013 от 06.02.2013 эл.оборудование
Поступление (акт, накладная) АЛК00003431 от 31.12.2013 23:59:59</t>
  </si>
  <si>
    <t>АПЦ ЗАО
Дог аренды № 55/2013 от 06.02.2013 эл.оборудование
Поступление (акт, накладная) АЛК00002365 от 30.09.2013 23:59:59</t>
  </si>
  <si>
    <t>АПЦ ЗАО
Дог аренды № 55/2013 от 06.02.2013 эл.оборудование
Поступление (акт, накладная) АЛК00002662 от 31.10.2013 23:00:00</t>
  </si>
  <si>
    <t>АПЦ ЗАО
Дог аренды № 55/2013 от 06.02.2013 эл.оборудование
Поступление (акт, накладная) АЛК00001930 от 31.08.2013 17:00:00</t>
  </si>
  <si>
    <t>Обороты за период и сальдо на конец</t>
  </si>
  <si>
    <t>25</t>
  </si>
  <si>
    <t>19.04.3</t>
  </si>
  <si>
    <t>Оборотно-сальдовая ведомость по счету 25 за Июнь 2013 г. - Декабрь 2013 г.</t>
  </si>
  <si>
    <t>Основное подразделение</t>
  </si>
  <si>
    <t>Аренда имущества (строительство)</t>
  </si>
  <si>
    <t>Охрана объектов строительства (строительство)</t>
  </si>
  <si>
    <t>Услуги технического заказчика (строительство)</t>
  </si>
  <si>
    <t>КОМАНДИРОВОЧНЫЕ РАСХОДЫ (ПРОЖИВАНИЕ)</t>
  </si>
  <si>
    <t>КОМАНДИРОВОЧНЫЕ РАСХОДЫ (СУТОЧНЫЕ)</t>
  </si>
  <si>
    <t>КОМАНДИРОВОЧНЫЕ РАСХОДЫ (ПРОЕЗД)</t>
  </si>
  <si>
    <t>РАСХОДЫ НА ДОСТАВКУ ПЕРСОНАЛА К МЕСТУ РАБОТЫ</t>
  </si>
  <si>
    <t>СТРАХОВАНИЕ ИМУЩЕСТВА (НЕДВИЖИМОСТЬ)</t>
  </si>
  <si>
    <t>УСЛУГИ СТОРОННИХ ОРГАНИЗАЦИЙ (ИЗГОТОВЛЕНИЕ БУКЛЕТОВ,ВИЗ.КАРТОЧЕК И Т.П.)</t>
  </si>
  <si>
    <t>расходы отнесли на электроучасток а не ГПП</t>
  </si>
  <si>
    <t>Карточка субконто Договоры за 2013 г.</t>
  </si>
  <si>
    <t>30.06.2013</t>
  </si>
  <si>
    <t>Поступление (акт, накладная) АЛК00001558 от 30.06.2013 23:59:59
аренда имущества  по вх.д.145 от 30.06.2013</t>
  </si>
  <si>
    <t>Электроучасток
АРЕНДА МАШИН И ОБОРУДОВАНИЯ</t>
  </si>
  <si>
    <t>АПЦ ЗАО
Дог аренды № 55/2013 от 06.02.2013 эл.оборудование
Поступление (акт, накладная) АЛК00001558 от 30.06.2013 23:59:59</t>
  </si>
  <si>
    <t>АПЦ ЗАО
Поступление (акт, накладная) АЛК00001558 от 30.06.2013 23:59:59</t>
  </si>
  <si>
    <t>31.07.2013</t>
  </si>
  <si>
    <t>Поступление (акт, накладная) АЛК00001644 от 31.07.2013 17:00:00
аренда имущества  по вх.д.157 от 31.07.2013</t>
  </si>
  <si>
    <t>АПЦ ЗАО
Поступление (акт, накладная) АЛК00001644 от 31.07.2013 17:00:00</t>
  </si>
  <si>
    <t>31.08.2013</t>
  </si>
  <si>
    <t>Поступление (акт, накладная) АЛК00001930 от 31.08.2013 17:00:00
аренда имущества  по вх.д.170 от 31.08.2013</t>
  </si>
  <si>
    <t>АПЦ ЗАО
Поступление (акт, накладная) АЛК00001930 от 31.08.2013 17:00:00</t>
  </si>
  <si>
    <t>30.09.2013</t>
  </si>
  <si>
    <t>Поступление (акт, накладная) АЛК00002365 от 30.09.2013 23:59:59
аренда имущества  по вх.д.185 от 30.09.2013</t>
  </si>
  <si>
    <t>АПЦ ЗАО
Поступление (акт, накладная) АЛК00002365 от 30.09.2013 23:59:59</t>
  </si>
  <si>
    <t>31.10.2013</t>
  </si>
  <si>
    <t>Поступление (акт, накладная) АЛК00002662 от 31.10.2013 23:00:00
аренда имущества  по вх.д.195 от 31.10.2013</t>
  </si>
  <si>
    <t>АПЦ ЗАО
Поступление (акт, накладная) АЛК00002662 от 31.10.2013 23:00:00</t>
  </si>
  <si>
    <t>30.11.2013</t>
  </si>
  <si>
    <t>Поступление (акт, накладная) АЛК00003141 от 30.11.2013 23:59:59
аренда имущества  по вх.д.202 от 30.11.2013</t>
  </si>
  <si>
    <t>АПЦ ЗАО
Поступление (акт, накладная) АЛК00003141 от 30.11.2013 23:59:59</t>
  </si>
  <si>
    <t>02.12.2013</t>
  </si>
  <si>
    <t>Операция АЛК00000467 от 02.12.2013 23:59:59</t>
  </si>
  <si>
    <t>Росгосстрах
Дог 05/2017 от 31.05.2013
Поступление (акт, накладная) АЛК00003614 от 02.12.2013 23:59:59</t>
  </si>
  <si>
    <t>31.12.2013</t>
  </si>
  <si>
    <t>Корректировка долга АЛК00000066 от 31.12.2013 23:59:59
Взаимозачет</t>
  </si>
  <si>
    <t>АПЦ ЗАО
Договор оказания услуг № 67/2012 от 01.01.2012
Реализация (акт, накладная) АЛК00000484 от 31.12.2013 17:00:00</t>
  </si>
  <si>
    <t>Поступление (акт, накладная) АЛК00003431 от 31.12.2013 23:59:59
аренда имущества  по вх.д.212 от 31.12.2013</t>
  </si>
  <si>
    <t>АПЦ ЗАО
Поступление (акт, накладная) АЛК00003431 от 31.12.2013 23:59:59</t>
  </si>
  <si>
    <t>спецодежда</t>
  </si>
  <si>
    <t>испытание СИЗ, устранение аварийных случаев</t>
  </si>
  <si>
    <t>дистиллированная вода для аккумуляторной</t>
  </si>
  <si>
    <t>средний по году тариф без НДС, с учетом коэффициентов и индексов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</si>
</sst>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#,##0.0"/>
    <numFmt numFmtId="165" formatCode="#,##0.0000"/>
    <numFmt numFmtId="166" formatCode="_-* #,##0_р_._-;\-* #,##0_р_._-;_-* &quot;-&quot;??_р_._-;_-@_-"/>
    <numFmt numFmtId="167" formatCode="_-* #,##0.0000_р_._-;\-* #,##0.0000_р_._-;_-* &quot;-&quot;??_р_._-;_-@_-"/>
    <numFmt numFmtId="168" formatCode="#,##0_ ;\-#,##0\ "/>
    <numFmt numFmtId="169" formatCode="_-* #,##0.000_р_._-;\-* #,##0.000_р_._-;_-* &quot;-&quot;??_р_._-;_-@_-"/>
  </numFmts>
  <fonts count="2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10"/>
      <color indexed="21"/>
      <name val="Arial"/>
      <family val="2"/>
      <charset val="204"/>
    </font>
    <font>
      <sz val="9"/>
      <name val="Arial"/>
      <family val="2"/>
      <charset val="204"/>
    </font>
    <font>
      <b/>
      <sz val="10"/>
      <color indexed="21"/>
      <name val="Arial"/>
      <family val="2"/>
      <charset val="204"/>
    </font>
    <font>
      <sz val="9"/>
      <color indexed="21"/>
      <name val="Arial"/>
      <family val="2"/>
      <charset val="204"/>
    </font>
    <font>
      <sz val="9"/>
      <color indexed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  <border>
      <left/>
      <right/>
      <top style="thin">
        <color indexed="60"/>
      </top>
      <bottom style="thin">
        <color indexed="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/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0" fillId="0" borderId="0"/>
    <xf numFmtId="43" fontId="1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</cellStyleXfs>
  <cellXfs count="151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wrapText="1"/>
    </xf>
    <xf numFmtId="164" fontId="0" fillId="0" borderId="0" xfId="0" applyNumberFormat="1" applyAlignment="1">
      <alignment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2" fillId="2" borderId="1" xfId="2" applyFont="1" applyFill="1" applyBorder="1" applyAlignment="1">
      <alignment horizontal="center" vertical="center"/>
    </xf>
    <xf numFmtId="43" fontId="2" fillId="0" borderId="1" xfId="2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justify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2" fontId="0" fillId="0" borderId="0" xfId="0" applyNumberForma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4" fontId="0" fillId="0" borderId="0" xfId="0" applyNumberFormat="1" applyBorder="1" applyAlignment="1">
      <alignment vertical="center"/>
    </xf>
    <xf numFmtId="0" fontId="1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0" fillId="3" borderId="0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Border="1" applyAlignment="1">
      <alignment horizontal="left" vertical="center" wrapText="1"/>
    </xf>
    <xf numFmtId="2" fontId="0" fillId="3" borderId="0" xfId="0" applyNumberFormat="1" applyFill="1" applyBorder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164" fontId="0" fillId="3" borderId="0" xfId="0" applyNumberForma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43" fontId="4" fillId="0" borderId="1" xfId="2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3" applyFont="1" applyAlignment="1"/>
    <xf numFmtId="2" fontId="0" fillId="0" borderId="0" xfId="0" applyNumberFormat="1"/>
    <xf numFmtId="4" fontId="0" fillId="4" borderId="0" xfId="0" applyNumberFormat="1" applyFill="1"/>
    <xf numFmtId="0" fontId="15" fillId="0" borderId="0" xfId="4" applyNumberFormat="1" applyFont="1" applyAlignment="1">
      <alignment horizontal="left"/>
    </xf>
    <xf numFmtId="0" fontId="13" fillId="0" borderId="0" xfId="4" applyAlignment="1"/>
    <xf numFmtId="0" fontId="16" fillId="0" borderId="0" xfId="4" applyNumberFormat="1" applyFont="1" applyAlignment="1">
      <alignment horizontal="left"/>
    </xf>
    <xf numFmtId="0" fontId="17" fillId="0" borderId="0" xfId="4" applyNumberFormat="1" applyFont="1" applyAlignment="1">
      <alignment horizontal="left" vertical="top"/>
    </xf>
    <xf numFmtId="0" fontId="18" fillId="5" borderId="7" xfId="4" applyNumberFormat="1" applyFont="1" applyFill="1" applyBorder="1" applyAlignment="1">
      <alignment horizontal="left" vertical="top"/>
    </xf>
    <xf numFmtId="1" fontId="18" fillId="5" borderId="8" xfId="4" applyNumberFormat="1" applyFont="1" applyFill="1" applyBorder="1" applyAlignment="1">
      <alignment horizontal="left" vertical="top"/>
    </xf>
    <xf numFmtId="0" fontId="18" fillId="5" borderId="8" xfId="4" applyNumberFormat="1" applyFont="1" applyFill="1" applyBorder="1" applyAlignment="1">
      <alignment horizontal="right" vertical="top"/>
    </xf>
    <xf numFmtId="4" fontId="18" fillId="5" borderId="8" xfId="4" applyNumberFormat="1" applyFont="1" applyFill="1" applyBorder="1" applyAlignment="1">
      <alignment horizontal="right" vertical="top"/>
    </xf>
    <xf numFmtId="0" fontId="21" fillId="5" borderId="8" xfId="4" applyNumberFormat="1" applyFont="1" applyFill="1" applyBorder="1" applyAlignment="1">
      <alignment horizontal="left" vertical="top"/>
    </xf>
    <xf numFmtId="0" fontId="21" fillId="5" borderId="8" xfId="4" applyNumberFormat="1" applyFont="1" applyFill="1" applyBorder="1" applyAlignment="1">
      <alignment horizontal="right" vertical="top"/>
    </xf>
    <xf numFmtId="4" fontId="21" fillId="5" borderId="8" xfId="4" applyNumberFormat="1" applyFont="1" applyFill="1" applyBorder="1" applyAlignment="1">
      <alignment horizontal="right" vertical="top"/>
    </xf>
    <xf numFmtId="0" fontId="19" fillId="0" borderId="8" xfId="4" applyNumberFormat="1" applyFont="1" applyBorder="1" applyAlignment="1">
      <alignment horizontal="left" vertical="top"/>
    </xf>
    <xf numFmtId="0" fontId="19" fillId="0" borderId="8" xfId="4" applyNumberFormat="1" applyFont="1" applyBorder="1" applyAlignment="1">
      <alignment horizontal="right" vertical="top"/>
    </xf>
    <xf numFmtId="4" fontId="19" fillId="3" borderId="8" xfId="4" applyNumberFormat="1" applyFont="1" applyFill="1" applyBorder="1" applyAlignment="1">
      <alignment horizontal="right" vertical="top"/>
    </xf>
    <xf numFmtId="4" fontId="19" fillId="0" borderId="8" xfId="4" applyNumberFormat="1" applyFont="1" applyBorder="1" applyAlignment="1">
      <alignment horizontal="right" vertical="top"/>
    </xf>
    <xf numFmtId="2" fontId="19" fillId="0" borderId="8" xfId="4" applyNumberFormat="1" applyFont="1" applyBorder="1" applyAlignment="1">
      <alignment horizontal="right" vertical="top"/>
    </xf>
    <xf numFmtId="4" fontId="22" fillId="0" borderId="8" xfId="4" applyNumberFormat="1" applyFont="1" applyBorder="1" applyAlignment="1">
      <alignment horizontal="right" vertical="top"/>
    </xf>
    <xf numFmtId="4" fontId="19" fillId="4" borderId="8" xfId="4" applyNumberFormat="1" applyFont="1" applyFill="1" applyBorder="1" applyAlignment="1">
      <alignment horizontal="right" vertical="top"/>
    </xf>
    <xf numFmtId="0" fontId="20" fillId="5" borderId="7" xfId="4" applyNumberFormat="1" applyFont="1" applyFill="1" applyBorder="1" applyAlignment="1">
      <alignment horizontal="left" vertical="top"/>
    </xf>
    <xf numFmtId="0" fontId="20" fillId="5" borderId="7" xfId="4" applyNumberFormat="1" applyFont="1" applyFill="1" applyBorder="1" applyAlignment="1">
      <alignment horizontal="right" vertical="top"/>
    </xf>
    <xf numFmtId="4" fontId="20" fillId="5" borderId="7" xfId="4" applyNumberFormat="1" applyFont="1" applyFill="1" applyBorder="1" applyAlignment="1">
      <alignment horizontal="right" vertical="top"/>
    </xf>
    <xf numFmtId="4" fontId="0" fillId="0" borderId="0" xfId="0" applyNumberFormat="1"/>
    <xf numFmtId="0" fontId="15" fillId="0" borderId="0" xfId="5" applyNumberFormat="1" applyFont="1" applyAlignment="1">
      <alignment horizontal="left"/>
    </xf>
    <xf numFmtId="0" fontId="13" fillId="0" borderId="0" xfId="5" applyAlignment="1"/>
    <xf numFmtId="0" fontId="16" fillId="0" borderId="0" xfId="5" applyNumberFormat="1" applyFont="1" applyAlignment="1">
      <alignment horizontal="left"/>
    </xf>
    <xf numFmtId="0" fontId="17" fillId="0" borderId="0" xfId="5" applyNumberFormat="1" applyFont="1" applyAlignment="1">
      <alignment horizontal="left" vertical="top"/>
    </xf>
    <xf numFmtId="0" fontId="18" fillId="5" borderId="9" xfId="5" applyNumberFormat="1" applyFont="1" applyFill="1" applyBorder="1" applyAlignment="1">
      <alignment horizontal="left" vertical="top"/>
    </xf>
    <xf numFmtId="0" fontId="18" fillId="5" borderId="7" xfId="5" applyNumberFormat="1" applyFont="1" applyFill="1" applyBorder="1" applyAlignment="1">
      <alignment horizontal="left" vertical="top"/>
    </xf>
    <xf numFmtId="0" fontId="18" fillId="5" borderId="10" xfId="5" applyNumberFormat="1" applyFont="1" applyFill="1" applyBorder="1" applyAlignment="1">
      <alignment horizontal="left" vertical="top"/>
    </xf>
    <xf numFmtId="0" fontId="18" fillId="5" borderId="11" xfId="5" applyNumberFormat="1" applyFont="1" applyFill="1" applyBorder="1" applyAlignment="1">
      <alignment horizontal="center" vertical="top"/>
    </xf>
    <xf numFmtId="0" fontId="18" fillId="5" borderId="7" xfId="5" applyNumberFormat="1" applyFont="1" applyFill="1" applyBorder="1" applyAlignment="1">
      <alignment horizontal="center" vertical="top"/>
    </xf>
    <xf numFmtId="0" fontId="18" fillId="5" borderId="12" xfId="5" applyNumberFormat="1" applyFont="1" applyFill="1" applyBorder="1" applyAlignment="1">
      <alignment horizontal="left" vertical="top"/>
    </xf>
    <xf numFmtId="0" fontId="18" fillId="5" borderId="8" xfId="5" applyNumberFormat="1" applyFont="1" applyFill="1" applyBorder="1" applyAlignment="1">
      <alignment horizontal="left" vertical="top"/>
    </xf>
    <xf numFmtId="0" fontId="18" fillId="5" borderId="8" xfId="5" applyNumberFormat="1" applyFont="1" applyFill="1" applyBorder="1" applyAlignment="1">
      <alignment horizontal="right" vertical="top"/>
    </xf>
    <xf numFmtId="0" fontId="18" fillId="5" borderId="13" xfId="5" applyNumberFormat="1" applyFont="1" applyFill="1" applyBorder="1" applyAlignment="1">
      <alignment horizontal="center" vertical="top"/>
    </xf>
    <xf numFmtId="2" fontId="18" fillId="5" borderId="14" xfId="5" applyNumberFormat="1" applyFont="1" applyFill="1" applyBorder="1" applyAlignment="1">
      <alignment horizontal="right" vertical="top"/>
    </xf>
    <xf numFmtId="0" fontId="19" fillId="0" borderId="8" xfId="5" applyNumberFormat="1" applyFont="1" applyBorder="1" applyAlignment="1">
      <alignment horizontal="left" vertical="top"/>
    </xf>
    <xf numFmtId="0" fontId="19" fillId="0" borderId="8" xfId="5" applyNumberFormat="1" applyFont="1" applyBorder="1" applyAlignment="1">
      <alignment horizontal="right" vertical="top"/>
    </xf>
    <xf numFmtId="4" fontId="19" fillId="0" borderId="14" xfId="5" applyNumberFormat="1" applyFont="1" applyBorder="1" applyAlignment="1">
      <alignment horizontal="right" vertical="top"/>
    </xf>
    <xf numFmtId="0" fontId="19" fillId="0" borderId="13" xfId="5" applyNumberFormat="1" applyFont="1" applyBorder="1" applyAlignment="1">
      <alignment horizontal="center" vertical="top"/>
    </xf>
    <xf numFmtId="4" fontId="19" fillId="0" borderId="8" xfId="5" applyNumberFormat="1" applyFont="1" applyBorder="1" applyAlignment="1">
      <alignment horizontal="right" vertical="top"/>
    </xf>
    <xf numFmtId="0" fontId="19" fillId="0" borderId="14" xfId="5" applyNumberFormat="1" applyFont="1" applyBorder="1" applyAlignment="1">
      <alignment horizontal="right" vertical="top"/>
    </xf>
    <xf numFmtId="0" fontId="20" fillId="5" borderId="8" xfId="5" applyNumberFormat="1" applyFont="1" applyFill="1" applyBorder="1" applyAlignment="1">
      <alignment horizontal="left" vertical="top"/>
    </xf>
    <xf numFmtId="4" fontId="20" fillId="5" borderId="8" xfId="5" applyNumberFormat="1" applyFont="1" applyFill="1" applyBorder="1" applyAlignment="1">
      <alignment horizontal="right" vertical="top"/>
    </xf>
    <xf numFmtId="0" fontId="20" fillId="5" borderId="13" xfId="5" applyNumberFormat="1" applyFont="1" applyFill="1" applyBorder="1" applyAlignment="1">
      <alignment horizontal="center" vertical="top"/>
    </xf>
    <xf numFmtId="4" fontId="20" fillId="5" borderId="14" xfId="5" applyNumberFormat="1" applyFont="1" applyFill="1" applyBorder="1" applyAlignment="1">
      <alignment horizontal="right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3" fontId="9" fillId="0" borderId="1" xfId="2" applyFont="1" applyFill="1" applyBorder="1" applyAlignment="1">
      <alignment vertical="center"/>
    </xf>
    <xf numFmtId="0" fontId="2" fillId="0" borderId="5" xfId="0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43" fontId="9" fillId="0" borderId="1" xfId="2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 wrapText="1"/>
    </xf>
    <xf numFmtId="168" fontId="2" fillId="0" borderId="1" xfId="2" applyNumberFormat="1" applyFont="1" applyFill="1" applyBorder="1" applyAlignment="1">
      <alignment horizontal="center" vertical="center"/>
    </xf>
    <xf numFmtId="169" fontId="4" fillId="0" borderId="1" xfId="2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9" fontId="2" fillId="0" borderId="1" xfId="2" applyNumberFormat="1" applyFont="1" applyFill="1" applyBorder="1" applyAlignment="1">
      <alignment horizontal="center" vertical="center"/>
    </xf>
    <xf numFmtId="169" fontId="2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43" fontId="2" fillId="0" borderId="1" xfId="2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6" fontId="2" fillId="0" borderId="1" xfId="2" applyNumberFormat="1" applyFont="1" applyFill="1" applyBorder="1" applyAlignment="1">
      <alignment horizontal="center" vertical="center" wrapText="1"/>
    </xf>
    <xf numFmtId="43" fontId="2" fillId="0" borderId="1" xfId="2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_данные" xfId="3"/>
    <cellStyle name="Обычный_Лист1" xfId="4"/>
    <cellStyle name="Обычный_с 01.06-31.12.2013" xf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&#1040;&#1083;&#1077;&#1082;&#1089;&#1077;&#1081;\&#1056;&#1072;&#1073;&#1086;&#1095;&#1080;&#1081;%20&#1089;&#1090;&#1086;&#1083;\&#1050;&#1086;&#1087;&#1080;&#1103;%20tset.net.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ukimsyunchi\AppData\Local\Microsoft\Windows\Temporary%20Internet%20Files\Content.Outlook\G5IJ5VO9\&#1088;&#1072;&#1089;&#1095;&#1077;&#1090;&#1085;&#1099;&#1077;%20&#1090;&#1072;&#1073;&#1083;&#1080;&#1094;&#1099;%20&#1085;&#1072;%202013-14&#1075;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</sheetData>
      <sheetData sheetId="3"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I8" t="str">
            <v>Добавить столбцы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</row>
      </sheetData>
      <sheetData sheetId="5">
        <row r="11">
          <cell r="D11">
            <v>0</v>
          </cell>
          <cell r="F11">
            <v>0</v>
          </cell>
          <cell r="L11">
            <v>0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F14">
            <v>0</v>
          </cell>
          <cell r="L14">
            <v>0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F15">
            <v>0</v>
          </cell>
          <cell r="L15">
            <v>0</v>
          </cell>
          <cell r="N15">
            <v>0</v>
          </cell>
        </row>
        <row r="16">
          <cell r="D16">
            <v>0</v>
          </cell>
          <cell r="F16">
            <v>0</v>
          </cell>
          <cell r="L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F20">
            <v>0</v>
          </cell>
          <cell r="L20">
            <v>0</v>
          </cell>
          <cell r="N20">
            <v>0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D22">
            <v>0</v>
          </cell>
          <cell r="F22">
            <v>0</v>
          </cell>
          <cell r="L22">
            <v>0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F26">
            <v>0</v>
          </cell>
          <cell r="L26">
            <v>0</v>
          </cell>
          <cell r="N26">
            <v>0</v>
          </cell>
        </row>
        <row r="27">
          <cell r="D27">
            <v>0</v>
          </cell>
          <cell r="F27">
            <v>0</v>
          </cell>
          <cell r="L27">
            <v>0</v>
          </cell>
          <cell r="N27">
            <v>0</v>
          </cell>
        </row>
        <row r="28">
          <cell r="D28">
            <v>0</v>
          </cell>
          <cell r="F28">
            <v>0</v>
          </cell>
          <cell r="L28">
            <v>0</v>
          </cell>
          <cell r="N28">
            <v>0</v>
          </cell>
        </row>
        <row r="31">
          <cell r="B31" t="str">
            <v>СЦТ - 1</v>
          </cell>
          <cell r="D31">
            <v>0</v>
          </cell>
          <cell r="F31">
            <v>0</v>
          </cell>
          <cell r="L31">
            <v>0</v>
          </cell>
          <cell r="N31">
            <v>0</v>
          </cell>
        </row>
        <row r="32">
          <cell r="B32" t="str">
            <v>СЦТ - 2</v>
          </cell>
          <cell r="D32">
            <v>0</v>
          </cell>
          <cell r="F32">
            <v>0</v>
          </cell>
          <cell r="L32">
            <v>0</v>
          </cell>
          <cell r="N32">
            <v>0</v>
          </cell>
        </row>
        <row r="33">
          <cell r="D33">
            <v>0</v>
          </cell>
          <cell r="F33">
            <v>0</v>
          </cell>
          <cell r="L33">
            <v>0</v>
          </cell>
          <cell r="N33">
            <v>0</v>
          </cell>
        </row>
      </sheetData>
      <sheetData sheetId="6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</sheetData>
      <sheetData sheetId="7"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E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C12" t="str">
            <v>Добавить строки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E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C16" t="str">
            <v>Добавить строки</v>
          </cell>
        </row>
        <row r="17">
          <cell r="A17" t="str">
            <v>Добавить строки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</row>
        <row r="21">
          <cell r="C21" t="str">
            <v>Добавить строки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</row>
        <row r="25">
          <cell r="C25" t="str">
            <v>Добавить строки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</row>
        <row r="31">
          <cell r="C31" t="str">
            <v>Итого</v>
          </cell>
          <cell r="E31">
            <v>0</v>
          </cell>
          <cell r="F31">
            <v>0</v>
          </cell>
          <cell r="G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E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E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E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C49" t="str">
            <v>Добавить строки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E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E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</sheetData>
      <sheetData sheetId="8">
        <row r="35">
          <cell r="B35" t="str">
            <v>Арендная плата</v>
          </cell>
        </row>
      </sheetData>
      <sheetData sheetId="9">
        <row r="35">
          <cell r="B35" t="str">
            <v>Арендная плата</v>
          </cell>
        </row>
      </sheetData>
      <sheetData sheetId="10">
        <row r="8">
          <cell r="C8">
            <v>0</v>
          </cell>
          <cell r="D8">
            <v>0</v>
          </cell>
          <cell r="J8" t="str">
            <v>Добавить столбцы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6">
          <cell r="C26">
            <v>0</v>
          </cell>
          <cell r="D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</row>
        <row r="30">
          <cell r="C30">
            <v>0</v>
          </cell>
          <cell r="D30">
            <v>0</v>
          </cell>
        </row>
        <row r="31">
          <cell r="C31">
            <v>0</v>
          </cell>
          <cell r="D31">
            <v>0</v>
          </cell>
        </row>
        <row r="32">
          <cell r="C32">
            <v>0</v>
          </cell>
          <cell r="D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</row>
        <row r="35">
          <cell r="C35">
            <v>0</v>
          </cell>
          <cell r="D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>
        <row r="10">
          <cell r="C10">
            <v>0</v>
          </cell>
          <cell r="D10">
            <v>0</v>
          </cell>
        </row>
        <row r="13">
          <cell r="C13">
            <v>0</v>
          </cell>
          <cell r="D13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</row>
        <row r="30">
          <cell r="C30">
            <v>0</v>
          </cell>
          <cell r="D30">
            <v>0</v>
          </cell>
        </row>
        <row r="31">
          <cell r="C31">
            <v>0</v>
          </cell>
          <cell r="D31">
            <v>0</v>
          </cell>
        </row>
        <row r="32">
          <cell r="C32">
            <v>0</v>
          </cell>
          <cell r="D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</row>
        <row r="35">
          <cell r="C35">
            <v>0</v>
          </cell>
          <cell r="D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1">
          <cell r="B11" t="str">
            <v>ТЭС-1</v>
          </cell>
          <cell r="F11">
            <v>0</v>
          </cell>
          <cell r="I11">
            <v>0</v>
          </cell>
        </row>
        <row r="12">
          <cell r="B12" t="str">
            <v>ТЭС-2</v>
          </cell>
          <cell r="F12">
            <v>0</v>
          </cell>
          <cell r="I12">
            <v>0</v>
          </cell>
        </row>
        <row r="13">
          <cell r="F13">
            <v>0</v>
          </cell>
          <cell r="I13">
            <v>0</v>
          </cell>
        </row>
        <row r="16">
          <cell r="B16" t="str">
            <v>ГЭС-1</v>
          </cell>
          <cell r="F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F18">
            <v>0</v>
          </cell>
          <cell r="I18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2">
          <cell r="B22" t="str">
            <v>Котельная - 1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F23">
            <v>0</v>
          </cell>
          <cell r="I23">
            <v>0</v>
          </cell>
        </row>
        <row r="24">
          <cell r="F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8">
          <cell r="B28" t="str">
            <v>Электробойлерная - 1</v>
          </cell>
          <cell r="F28">
            <v>0</v>
          </cell>
          <cell r="I28">
            <v>0</v>
          </cell>
        </row>
        <row r="29">
          <cell r="B29" t="str">
            <v>Электробойлерная - 2</v>
          </cell>
          <cell r="F29">
            <v>0</v>
          </cell>
          <cell r="I29">
            <v>0</v>
          </cell>
        </row>
        <row r="30">
          <cell r="F30">
            <v>0</v>
          </cell>
          <cell r="I30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7">
          <cell r="B37" t="str">
            <v>ТЭС-1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F38">
            <v>0</v>
          </cell>
          <cell r="I38">
            <v>0</v>
          </cell>
        </row>
        <row r="39">
          <cell r="F39">
            <v>0</v>
          </cell>
          <cell r="I39">
            <v>0</v>
          </cell>
        </row>
        <row r="42">
          <cell r="B42" t="str">
            <v>ГЭС-1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8">
          <cell r="B48" t="str">
            <v>Котельная - 1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F50">
            <v>0</v>
          </cell>
          <cell r="I50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F55">
            <v>0</v>
          </cell>
          <cell r="I55">
            <v>0</v>
          </cell>
        </row>
        <row r="56">
          <cell r="F56">
            <v>0</v>
          </cell>
          <cell r="I56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P2.1"/>
      <sheetName val="25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 refreshError="1">
        <row r="13">
          <cell r="E13" t="str">
            <v>Удмуртская республика</v>
          </cell>
        </row>
        <row r="27">
          <cell r="F27" t="str">
            <v>Предложение организации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 refreshError="1"/>
      <sheetData sheetId="10" refreshError="1"/>
      <sheetData sheetId="11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 refreshError="1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3"/>
      <sheetName val="4"/>
      <sheetName val="5"/>
      <sheetName val="6"/>
      <sheetName val="Лист1"/>
      <sheetName val="17"/>
      <sheetName val="17.1"/>
      <sheetName val="18"/>
      <sheetName val="20"/>
      <sheetName val="20.1"/>
      <sheetName val="21"/>
      <sheetName val="24"/>
      <sheetName val="25"/>
      <sheetName val="P2.1"/>
      <sheetName val="P2.2"/>
      <sheetName val="2.3"/>
    </sheetNames>
    <sheetDataSet>
      <sheetData sheetId="0"/>
      <sheetData sheetId="1">
        <row r="15">
          <cell r="G15">
            <v>17134</v>
          </cell>
          <cell r="I15">
            <v>4928.25</v>
          </cell>
          <cell r="L15">
            <v>23415.620000000003</v>
          </cell>
          <cell r="N15">
            <v>7765.1080000000002</v>
          </cell>
        </row>
        <row r="22">
          <cell r="G22">
            <v>12052.8</v>
          </cell>
          <cell r="L22">
            <v>15941.45</v>
          </cell>
        </row>
        <row r="23">
          <cell r="G23">
            <v>3823.7</v>
          </cell>
          <cell r="I23">
            <v>4674.55</v>
          </cell>
          <cell r="L23">
            <v>5739.17</v>
          </cell>
          <cell r="N23">
            <v>7364.4279999999999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9">
          <cell r="E9">
            <v>6510</v>
          </cell>
        </row>
        <row r="18">
          <cell r="E18">
            <v>6510</v>
          </cell>
        </row>
      </sheetData>
      <sheetData sheetId="9" refreshError="1"/>
      <sheetData sheetId="10" refreshError="1"/>
      <sheetData sheetId="11"/>
      <sheetData sheetId="12"/>
      <sheetData sheetId="13">
        <row r="7">
          <cell r="F7">
            <v>800</v>
          </cell>
        </row>
        <row r="8">
          <cell r="F8">
            <v>600</v>
          </cell>
        </row>
        <row r="9">
          <cell r="F9">
            <v>400</v>
          </cell>
        </row>
        <row r="10">
          <cell r="F10">
            <v>300</v>
          </cell>
        </row>
        <row r="11">
          <cell r="F11">
            <v>230</v>
          </cell>
        </row>
        <row r="12">
          <cell r="F12">
            <v>170</v>
          </cell>
        </row>
        <row r="13">
          <cell r="F13">
            <v>290</v>
          </cell>
        </row>
        <row r="14">
          <cell r="F14">
            <v>210</v>
          </cell>
        </row>
        <row r="15">
          <cell r="F15">
            <v>260</v>
          </cell>
        </row>
        <row r="16">
          <cell r="F16">
            <v>210</v>
          </cell>
        </row>
        <row r="17">
          <cell r="F17">
            <v>140</v>
          </cell>
        </row>
        <row r="18">
          <cell r="F18">
            <v>270</v>
          </cell>
        </row>
        <row r="19">
          <cell r="F19">
            <v>180</v>
          </cell>
        </row>
        <row r="20">
          <cell r="F20">
            <v>180</v>
          </cell>
        </row>
        <row r="21">
          <cell r="F21">
            <v>160</v>
          </cell>
        </row>
        <row r="22">
          <cell r="F22">
            <v>130</v>
          </cell>
        </row>
        <row r="23">
          <cell r="F23">
            <v>190</v>
          </cell>
          <cell r="G23">
            <v>3.5680000000000001</v>
          </cell>
        </row>
        <row r="24">
          <cell r="F24">
            <v>160</v>
          </cell>
        </row>
        <row r="25">
          <cell r="F25">
            <v>3000</v>
          </cell>
        </row>
        <row r="26">
          <cell r="F26">
            <v>2300</v>
          </cell>
        </row>
        <row r="28">
          <cell r="F28">
            <v>170</v>
          </cell>
        </row>
        <row r="29">
          <cell r="F29">
            <v>140</v>
          </cell>
        </row>
        <row r="30">
          <cell r="F30">
            <v>120</v>
          </cell>
        </row>
        <row r="31">
          <cell r="F31">
            <v>180</v>
          </cell>
        </row>
        <row r="32">
          <cell r="F32">
            <v>150</v>
          </cell>
        </row>
        <row r="33">
          <cell r="F33">
            <v>160</v>
          </cell>
        </row>
        <row r="34">
          <cell r="F34">
            <v>140</v>
          </cell>
        </row>
        <row r="35">
          <cell r="F35">
            <v>110</v>
          </cell>
          <cell r="G35">
            <v>6.0616666666666665</v>
          </cell>
        </row>
        <row r="36">
          <cell r="F36">
            <v>470</v>
          </cell>
        </row>
        <row r="37">
          <cell r="F37">
            <v>350</v>
          </cell>
          <cell r="G37">
            <v>3.05</v>
          </cell>
        </row>
        <row r="40">
          <cell r="F40">
            <v>260</v>
          </cell>
        </row>
        <row r="41">
          <cell r="F41">
            <v>220</v>
          </cell>
        </row>
        <row r="42">
          <cell r="F42">
            <v>150</v>
          </cell>
        </row>
        <row r="43">
          <cell r="F43">
            <v>270</v>
          </cell>
        </row>
      </sheetData>
      <sheetData sheetId="14" refreshError="1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7"/>
  <sheetViews>
    <sheetView tabSelected="1" view="pageBreakPreview" zoomScale="85" zoomScaleNormal="80" zoomScaleSheetLayoutView="85" workbookViewId="0">
      <pane xSplit="3" ySplit="14" topLeftCell="D15" activePane="bottomRight" state="frozen"/>
      <selection pane="topRight" activeCell="D1" sqref="D1"/>
      <selection pane="bottomLeft" activeCell="A15" sqref="A15"/>
      <selection pane="bottomRight" activeCell="G18" sqref="G18:G19"/>
    </sheetView>
  </sheetViews>
  <sheetFormatPr defaultRowHeight="15"/>
  <cols>
    <col min="1" max="1" width="10.85546875" style="1" bestFit="1" customWidth="1"/>
    <col min="2" max="2" width="64.7109375" style="1" customWidth="1"/>
    <col min="3" max="3" width="14.140625" style="1" customWidth="1"/>
    <col min="4" max="4" width="23.140625" style="1" customWidth="1"/>
    <col min="5" max="5" width="19.85546875" style="1" customWidth="1"/>
    <col min="6" max="6" width="40.28515625" style="1" hidden="1" customWidth="1"/>
    <col min="7" max="7" width="73.7109375" style="1" customWidth="1"/>
    <col min="8" max="8" width="33.140625" style="1" customWidth="1"/>
    <col min="9" max="9" width="7.85546875" style="1" customWidth="1"/>
    <col min="10" max="16384" width="9.140625" style="1"/>
  </cols>
  <sheetData>
    <row r="1" spans="1:10">
      <c r="G1" s="7" t="s">
        <v>128</v>
      </c>
      <c r="H1" s="7"/>
    </row>
    <row r="2" spans="1:10">
      <c r="E2" s="140" t="s">
        <v>113</v>
      </c>
      <c r="F2" s="140"/>
      <c r="G2" s="140"/>
      <c r="H2" s="9"/>
    </row>
    <row r="3" spans="1:10">
      <c r="E3" s="141" t="s">
        <v>114</v>
      </c>
      <c r="F3" s="141"/>
      <c r="G3" s="141"/>
      <c r="H3" s="10"/>
    </row>
    <row r="4" spans="1:10">
      <c r="D4" s="8"/>
    </row>
    <row r="5" spans="1:10" ht="51" customHeight="1">
      <c r="B5" s="142" t="s">
        <v>129</v>
      </c>
      <c r="C5" s="142"/>
      <c r="D5" s="142"/>
      <c r="E5" s="142"/>
      <c r="F5" s="142"/>
      <c r="G5" s="142"/>
      <c r="H5" s="12"/>
      <c r="I5" s="11"/>
    </row>
    <row r="6" spans="1:10" ht="18.75">
      <c r="I6" s="11"/>
    </row>
    <row r="7" spans="1:10" ht="18.75">
      <c r="B7" s="14" t="s">
        <v>130</v>
      </c>
      <c r="I7" s="11"/>
    </row>
    <row r="8" spans="1:10" ht="18.75">
      <c r="B8" s="14" t="s">
        <v>131</v>
      </c>
      <c r="I8" s="11"/>
    </row>
    <row r="9" spans="1:10" ht="18.75">
      <c r="B9" s="14" t="s">
        <v>132</v>
      </c>
      <c r="I9" s="11"/>
    </row>
    <row r="10" spans="1:10" ht="18.75">
      <c r="B10" s="14" t="s">
        <v>164</v>
      </c>
      <c r="I10" s="11"/>
    </row>
    <row r="11" spans="1:10" ht="18.75">
      <c r="E11" s="17"/>
      <c r="F11" s="17"/>
      <c r="I11" s="13"/>
    </row>
    <row r="12" spans="1:10" ht="18.75">
      <c r="A12" s="147" t="s">
        <v>0</v>
      </c>
      <c r="B12" s="148" t="s">
        <v>1</v>
      </c>
      <c r="C12" s="147" t="s">
        <v>2</v>
      </c>
      <c r="D12" s="148" t="s">
        <v>124</v>
      </c>
      <c r="E12" s="148"/>
      <c r="F12" s="21" t="s">
        <v>126</v>
      </c>
      <c r="G12" s="149" t="s">
        <v>3</v>
      </c>
      <c r="H12" s="25"/>
      <c r="I12" s="26"/>
      <c r="J12" s="8"/>
    </row>
    <row r="13" spans="1:10" ht="18.75">
      <c r="A13" s="147"/>
      <c r="B13" s="148"/>
      <c r="C13" s="147"/>
      <c r="D13" s="5" t="s">
        <v>71</v>
      </c>
      <c r="E13" s="6" t="s">
        <v>4</v>
      </c>
      <c r="F13" s="20"/>
      <c r="G13" s="149"/>
      <c r="H13" s="27"/>
      <c r="I13" s="26"/>
      <c r="J13" s="8"/>
    </row>
    <row r="14" spans="1:10" ht="18.75">
      <c r="A14" s="2" t="s">
        <v>5</v>
      </c>
      <c r="B14" s="3" t="s">
        <v>6</v>
      </c>
      <c r="C14" s="2" t="s">
        <v>7</v>
      </c>
      <c r="D14" s="2" t="s">
        <v>7</v>
      </c>
      <c r="E14" s="4" t="s">
        <v>7</v>
      </c>
      <c r="F14" s="20"/>
      <c r="G14" s="24" t="s">
        <v>8</v>
      </c>
      <c r="H14" s="28"/>
      <c r="I14" s="26"/>
      <c r="J14" s="8"/>
    </row>
    <row r="15" spans="1:10" s="38" customFormat="1" ht="51.75" customHeight="1">
      <c r="A15" s="43">
        <v>1</v>
      </c>
      <c r="B15" s="44" t="s">
        <v>9</v>
      </c>
      <c r="C15" s="19" t="s">
        <v>10</v>
      </c>
      <c r="D15" s="45">
        <f>D16+D42</f>
        <v>5695.4</v>
      </c>
      <c r="E15" s="45">
        <f>E16+E42</f>
        <v>6559.7562150127451</v>
      </c>
      <c r="F15" s="106"/>
      <c r="G15" s="107"/>
      <c r="H15" s="36"/>
      <c r="I15" s="37"/>
      <c r="J15" s="37"/>
    </row>
    <row r="16" spans="1:10" s="38" customFormat="1">
      <c r="A16" s="43" t="s">
        <v>56</v>
      </c>
      <c r="B16" s="44" t="s">
        <v>133</v>
      </c>
      <c r="C16" s="19" t="s">
        <v>10</v>
      </c>
      <c r="D16" s="23">
        <f>D17+D22</f>
        <v>3925</v>
      </c>
      <c r="E16" s="23">
        <f>E17+E22+E28+E37</f>
        <v>4494.4986399999998</v>
      </c>
      <c r="F16" s="108"/>
      <c r="G16" s="107"/>
      <c r="H16" s="39"/>
      <c r="I16" s="40"/>
      <c r="J16" s="37"/>
    </row>
    <row r="17" spans="1:10" s="38" customFormat="1">
      <c r="A17" s="43" t="s">
        <v>57</v>
      </c>
      <c r="B17" s="44" t="s">
        <v>11</v>
      </c>
      <c r="C17" s="19" t="s">
        <v>10</v>
      </c>
      <c r="D17" s="23">
        <v>221.9</v>
      </c>
      <c r="E17" s="23">
        <f>E18+E19+E20+E21</f>
        <v>375.03137999999996</v>
      </c>
      <c r="F17" s="101"/>
      <c r="G17" s="107"/>
      <c r="H17" s="41"/>
      <c r="I17" s="40"/>
      <c r="J17" s="42"/>
    </row>
    <row r="18" spans="1:10" s="38" customFormat="1" ht="74.25" customHeight="1">
      <c r="A18" s="43" t="s">
        <v>12</v>
      </c>
      <c r="B18" s="44" t="s">
        <v>13</v>
      </c>
      <c r="C18" s="19" t="s">
        <v>10</v>
      </c>
      <c r="D18" s="23">
        <v>221.9</v>
      </c>
      <c r="E18" s="109">
        <v>358.13520999999997</v>
      </c>
      <c r="F18" s="110"/>
      <c r="G18" s="143"/>
      <c r="H18" s="36"/>
      <c r="I18" s="40"/>
      <c r="J18" s="37"/>
    </row>
    <row r="19" spans="1:10" s="38" customFormat="1" ht="18.75">
      <c r="A19" s="43" t="s">
        <v>14</v>
      </c>
      <c r="B19" s="44" t="s">
        <v>15</v>
      </c>
      <c r="C19" s="19" t="s">
        <v>10</v>
      </c>
      <c r="D19" s="23"/>
      <c r="E19" s="23"/>
      <c r="F19" s="108"/>
      <c r="G19" s="144"/>
      <c r="H19" s="39"/>
      <c r="I19" s="40"/>
      <c r="J19" s="37"/>
    </row>
    <row r="20" spans="1:10" s="38" customFormat="1" ht="48.75" customHeight="1">
      <c r="A20" s="43" t="s">
        <v>16</v>
      </c>
      <c r="B20" s="44" t="s">
        <v>17</v>
      </c>
      <c r="C20" s="19" t="s">
        <v>10</v>
      </c>
      <c r="D20" s="23">
        <v>0</v>
      </c>
      <c r="E20" s="23">
        <v>16.896169999999998</v>
      </c>
      <c r="F20" s="102"/>
      <c r="G20" s="145" t="s">
        <v>300</v>
      </c>
      <c r="H20" s="36"/>
      <c r="I20" s="40"/>
      <c r="J20" s="37"/>
    </row>
    <row r="21" spans="1:10" s="38" customFormat="1" ht="15" customHeight="1">
      <c r="A21" s="43" t="s">
        <v>18</v>
      </c>
      <c r="B21" s="44" t="s">
        <v>19</v>
      </c>
      <c r="C21" s="19" t="s">
        <v>10</v>
      </c>
      <c r="D21" s="23"/>
      <c r="E21" s="23"/>
      <c r="F21" s="108"/>
      <c r="G21" s="146"/>
      <c r="H21" s="39"/>
      <c r="I21" s="40"/>
      <c r="J21" s="37"/>
    </row>
    <row r="22" spans="1:10" s="38" customFormat="1">
      <c r="A22" s="43" t="s">
        <v>58</v>
      </c>
      <c r="B22" s="44" t="s">
        <v>20</v>
      </c>
      <c r="C22" s="19" t="s">
        <v>10</v>
      </c>
      <c r="D22" s="23">
        <v>3703.1</v>
      </c>
      <c r="E22" s="23">
        <v>3923.39338</v>
      </c>
      <c r="F22" s="101"/>
      <c r="G22" s="46"/>
      <c r="H22" s="41"/>
      <c r="I22" s="40"/>
      <c r="J22" s="37"/>
    </row>
    <row r="23" spans="1:10" s="38" customFormat="1">
      <c r="A23" s="43" t="s">
        <v>21</v>
      </c>
      <c r="B23" s="44" t="s">
        <v>19</v>
      </c>
      <c r="C23" s="19" t="s">
        <v>10</v>
      </c>
      <c r="D23" s="23"/>
      <c r="E23" s="23"/>
      <c r="F23" s="101"/>
      <c r="G23" s="46"/>
      <c r="H23" s="41"/>
      <c r="I23" s="40"/>
      <c r="J23" s="37"/>
    </row>
    <row r="24" spans="1:10" s="38" customFormat="1">
      <c r="A24" s="43" t="s">
        <v>59</v>
      </c>
      <c r="B24" s="44" t="s">
        <v>134</v>
      </c>
      <c r="C24" s="19" t="s">
        <v>10</v>
      </c>
      <c r="D24" s="23"/>
      <c r="E24" s="23"/>
      <c r="F24" s="101"/>
      <c r="G24" s="46"/>
      <c r="H24" s="36"/>
      <c r="I24" s="40"/>
      <c r="J24" s="37"/>
    </row>
    <row r="25" spans="1:10" s="38" customFormat="1" ht="30">
      <c r="A25" s="43" t="s">
        <v>22</v>
      </c>
      <c r="B25" s="44" t="s">
        <v>135</v>
      </c>
      <c r="C25" s="19" t="s">
        <v>10</v>
      </c>
      <c r="D25" s="23"/>
      <c r="E25" s="23"/>
      <c r="F25" s="101"/>
      <c r="G25" s="46"/>
      <c r="H25" s="36"/>
      <c r="I25" s="40"/>
      <c r="J25" s="37"/>
    </row>
    <row r="26" spans="1:10" s="38" customFormat="1" ht="18.75">
      <c r="A26" s="43" t="s">
        <v>24</v>
      </c>
      <c r="B26" s="44" t="s">
        <v>23</v>
      </c>
      <c r="C26" s="19" t="s">
        <v>10</v>
      </c>
      <c r="D26" s="23"/>
      <c r="E26" s="23"/>
      <c r="F26" s="101"/>
      <c r="G26" s="46"/>
      <c r="H26" s="41"/>
      <c r="I26" s="40"/>
      <c r="J26" s="37"/>
    </row>
    <row r="27" spans="1:10" s="38" customFormat="1" ht="18.75">
      <c r="A27" s="43" t="s">
        <v>136</v>
      </c>
      <c r="B27" s="44" t="s">
        <v>25</v>
      </c>
      <c r="C27" s="19" t="s">
        <v>10</v>
      </c>
      <c r="D27" s="23"/>
      <c r="E27" s="23"/>
      <c r="F27" s="101"/>
      <c r="G27" s="46"/>
      <c r="H27" s="36"/>
      <c r="I27" s="40"/>
      <c r="J27" s="37"/>
    </row>
    <row r="28" spans="1:10" s="38" customFormat="1" ht="45">
      <c r="A28" s="43" t="s">
        <v>137</v>
      </c>
      <c r="B28" s="44" t="s">
        <v>72</v>
      </c>
      <c r="C28" s="19" t="s">
        <v>10</v>
      </c>
      <c r="D28" s="23"/>
      <c r="E28" s="109">
        <v>176.12017</v>
      </c>
      <c r="F28" s="111"/>
      <c r="G28" s="46" t="s">
        <v>299</v>
      </c>
      <c r="H28" s="36"/>
      <c r="I28" s="40"/>
      <c r="J28" s="37"/>
    </row>
    <row r="29" spans="1:10" s="38" customFormat="1">
      <c r="A29" s="43" t="s">
        <v>138</v>
      </c>
      <c r="B29" s="44" t="s">
        <v>74</v>
      </c>
      <c r="C29" s="19" t="s">
        <v>10</v>
      </c>
      <c r="D29" s="23"/>
      <c r="E29" s="109"/>
      <c r="F29" s="112"/>
      <c r="G29" s="46"/>
      <c r="H29" s="41"/>
      <c r="I29" s="40"/>
      <c r="J29" s="37"/>
    </row>
    <row r="30" spans="1:10" s="38" customFormat="1">
      <c r="A30" s="43" t="s">
        <v>139</v>
      </c>
      <c r="B30" s="44" t="s">
        <v>121</v>
      </c>
      <c r="C30" s="19" t="s">
        <v>10</v>
      </c>
      <c r="D30" s="23"/>
      <c r="E30" s="109"/>
      <c r="F30" s="111"/>
      <c r="G30" s="46"/>
      <c r="H30" s="36"/>
      <c r="I30" s="40"/>
      <c r="J30" s="37"/>
    </row>
    <row r="31" spans="1:10" s="38" customFormat="1">
      <c r="A31" s="43" t="s">
        <v>140</v>
      </c>
      <c r="B31" s="113" t="s">
        <v>122</v>
      </c>
      <c r="C31" s="19" t="s">
        <v>10</v>
      </c>
      <c r="D31" s="23"/>
      <c r="E31" s="109"/>
      <c r="F31" s="111"/>
      <c r="G31" s="46"/>
      <c r="H31" s="36"/>
      <c r="I31" s="40"/>
      <c r="J31" s="37"/>
    </row>
    <row r="32" spans="1:10" s="38" customFormat="1" ht="30">
      <c r="A32" s="114" t="s">
        <v>141</v>
      </c>
      <c r="B32" s="115" t="s">
        <v>127</v>
      </c>
      <c r="C32" s="19" t="s">
        <v>10</v>
      </c>
      <c r="D32" s="109"/>
      <c r="E32" s="109"/>
      <c r="F32" s="112"/>
      <c r="G32" s="46"/>
      <c r="H32" s="36"/>
      <c r="I32" s="40"/>
      <c r="J32" s="37"/>
    </row>
    <row r="33" spans="1:10" s="38" customFormat="1">
      <c r="A33" s="43" t="s">
        <v>142</v>
      </c>
      <c r="B33" s="116" t="s">
        <v>73</v>
      </c>
      <c r="C33" s="19" t="s">
        <v>10</v>
      </c>
      <c r="D33" s="23"/>
      <c r="E33" s="109"/>
      <c r="F33" s="111"/>
      <c r="G33" s="46"/>
      <c r="H33" s="36"/>
      <c r="I33" s="40"/>
      <c r="J33" s="37"/>
    </row>
    <row r="34" spans="1:10" s="38" customFormat="1" ht="30">
      <c r="A34" s="43" t="s">
        <v>143</v>
      </c>
      <c r="B34" s="44" t="s">
        <v>123</v>
      </c>
      <c r="C34" s="19" t="s">
        <v>10</v>
      </c>
      <c r="D34" s="23"/>
      <c r="E34" s="109"/>
      <c r="F34" s="111"/>
      <c r="G34" s="46"/>
      <c r="H34" s="41"/>
      <c r="I34" s="40"/>
      <c r="J34" s="37"/>
    </row>
    <row r="35" spans="1:10" s="38" customFormat="1">
      <c r="A35" s="43" t="s">
        <v>144</v>
      </c>
      <c r="B35" s="44" t="s">
        <v>75</v>
      </c>
      <c r="C35" s="19" t="s">
        <v>10</v>
      </c>
      <c r="D35" s="23"/>
      <c r="E35" s="109"/>
      <c r="F35" s="111"/>
      <c r="G35" s="46"/>
      <c r="H35" s="41"/>
      <c r="I35" s="40"/>
      <c r="J35" s="37"/>
    </row>
    <row r="36" spans="1:10" s="38" customFormat="1">
      <c r="A36" s="43" t="s">
        <v>145</v>
      </c>
      <c r="B36" s="44" t="s">
        <v>76</v>
      </c>
      <c r="C36" s="19" t="s">
        <v>10</v>
      </c>
      <c r="D36" s="23"/>
      <c r="E36" s="109"/>
      <c r="F36" s="111"/>
      <c r="G36" s="46"/>
      <c r="H36" s="36"/>
      <c r="I36" s="40"/>
      <c r="J36" s="37"/>
    </row>
    <row r="37" spans="1:10" s="38" customFormat="1" ht="30">
      <c r="A37" s="43" t="s">
        <v>146</v>
      </c>
      <c r="B37" s="44" t="s">
        <v>77</v>
      </c>
      <c r="C37" s="19" t="s">
        <v>10</v>
      </c>
      <c r="D37" s="23"/>
      <c r="E37" s="109">
        <v>19.953709999999997</v>
      </c>
      <c r="F37" s="112"/>
      <c r="G37" s="46" t="s">
        <v>298</v>
      </c>
      <c r="H37" s="41"/>
      <c r="I37" s="40"/>
      <c r="J37" s="37"/>
    </row>
    <row r="38" spans="1:10" s="38" customFormat="1">
      <c r="A38" s="43" t="s">
        <v>147</v>
      </c>
      <c r="B38" s="44" t="s">
        <v>78</v>
      </c>
      <c r="C38" s="19" t="s">
        <v>10</v>
      </c>
      <c r="D38" s="23"/>
      <c r="E38" s="23"/>
      <c r="F38" s="101"/>
      <c r="G38" s="46"/>
      <c r="H38" s="41"/>
      <c r="I38" s="40"/>
      <c r="J38" s="37"/>
    </row>
    <row r="39" spans="1:10" s="38" customFormat="1">
      <c r="A39" s="43" t="s">
        <v>148</v>
      </c>
      <c r="B39" s="113" t="s">
        <v>79</v>
      </c>
      <c r="C39" s="19" t="s">
        <v>10</v>
      </c>
      <c r="D39" s="23"/>
      <c r="E39" s="23"/>
      <c r="F39" s="101"/>
      <c r="G39" s="46"/>
      <c r="H39" s="41"/>
      <c r="I39" s="40"/>
      <c r="J39" s="37"/>
    </row>
    <row r="40" spans="1:10" s="38" customFormat="1" ht="30">
      <c r="A40" s="43" t="s">
        <v>149</v>
      </c>
      <c r="B40" s="113" t="s">
        <v>151</v>
      </c>
      <c r="C40" s="19" t="s">
        <v>10</v>
      </c>
      <c r="D40" s="23"/>
      <c r="E40" s="23"/>
      <c r="F40" s="101"/>
      <c r="G40" s="46"/>
      <c r="H40" s="41"/>
      <c r="I40" s="40"/>
      <c r="J40" s="37"/>
    </row>
    <row r="41" spans="1:10" s="38" customFormat="1">
      <c r="A41" s="43" t="s">
        <v>150</v>
      </c>
      <c r="B41" s="113" t="s">
        <v>152</v>
      </c>
      <c r="C41" s="19" t="s">
        <v>10</v>
      </c>
      <c r="D41" s="23"/>
      <c r="E41" s="23"/>
      <c r="F41" s="101"/>
      <c r="G41" s="46"/>
      <c r="H41" s="41"/>
      <c r="I41" s="40"/>
      <c r="J41" s="37"/>
    </row>
    <row r="42" spans="1:10" s="38" customFormat="1">
      <c r="A42" s="43" t="s">
        <v>60</v>
      </c>
      <c r="B42" s="44" t="s">
        <v>26</v>
      </c>
      <c r="C42" s="19" t="s">
        <v>10</v>
      </c>
      <c r="D42" s="23">
        <f>D45+D46</f>
        <v>1770.4</v>
      </c>
      <c r="E42" s="23">
        <f>E45+E46</f>
        <v>2065.2575750127457</v>
      </c>
      <c r="F42" s="101"/>
      <c r="G42" s="46"/>
      <c r="H42" s="41"/>
      <c r="I42" s="40"/>
      <c r="J42" s="37"/>
    </row>
    <row r="43" spans="1:10">
      <c r="A43" s="43" t="s">
        <v>61</v>
      </c>
      <c r="B43" s="44" t="s">
        <v>27</v>
      </c>
      <c r="C43" s="19" t="s">
        <v>10</v>
      </c>
      <c r="D43" s="23"/>
      <c r="E43" s="23"/>
      <c r="F43" s="101"/>
      <c r="G43" s="46"/>
      <c r="H43" s="31"/>
      <c r="I43" s="30"/>
      <c r="J43" s="8"/>
    </row>
    <row r="44" spans="1:10" ht="30">
      <c r="A44" s="43" t="s">
        <v>62</v>
      </c>
      <c r="B44" s="44" t="s">
        <v>28</v>
      </c>
      <c r="C44" s="19" t="s">
        <v>10</v>
      </c>
      <c r="D44" s="117"/>
      <c r="E44" s="118"/>
      <c r="F44" s="119"/>
      <c r="G44" s="120"/>
      <c r="H44" s="8"/>
      <c r="I44" s="30"/>
      <c r="J44" s="8"/>
    </row>
    <row r="45" spans="1:10" s="38" customFormat="1">
      <c r="A45" s="43" t="s">
        <v>63</v>
      </c>
      <c r="B45" s="44" t="s">
        <v>29</v>
      </c>
      <c r="C45" s="19" t="s">
        <v>10</v>
      </c>
      <c r="D45" s="23">
        <v>659.5</v>
      </c>
      <c r="E45" s="23">
        <v>833.71078501274576</v>
      </c>
      <c r="F45" s="101"/>
      <c r="G45" s="121"/>
      <c r="H45" s="36"/>
      <c r="I45" s="40"/>
      <c r="J45" s="37"/>
    </row>
    <row r="46" spans="1:10" s="38" customFormat="1">
      <c r="A46" s="43" t="s">
        <v>64</v>
      </c>
      <c r="B46" s="44" t="s">
        <v>30</v>
      </c>
      <c r="C46" s="19" t="s">
        <v>10</v>
      </c>
      <c r="D46" s="23">
        <v>1110.9000000000001</v>
      </c>
      <c r="E46" s="23">
        <v>1231.5467900000001</v>
      </c>
      <c r="F46" s="101"/>
      <c r="G46" s="121"/>
      <c r="H46" s="41"/>
      <c r="I46" s="40"/>
      <c r="J46" s="37"/>
    </row>
    <row r="47" spans="1:10" s="38" customFormat="1" ht="30">
      <c r="A47" s="43" t="s">
        <v>65</v>
      </c>
      <c r="B47" s="44" t="s">
        <v>153</v>
      </c>
      <c r="C47" s="19" t="s">
        <v>10</v>
      </c>
      <c r="D47" s="23"/>
      <c r="E47" s="23"/>
      <c r="F47" s="101"/>
      <c r="G47" s="121"/>
      <c r="H47" s="41"/>
      <c r="I47" s="40"/>
      <c r="J47" s="37"/>
    </row>
    <row r="48" spans="1:10" s="38" customFormat="1">
      <c r="A48" s="43" t="s">
        <v>66</v>
      </c>
      <c r="B48" s="44" t="s">
        <v>154</v>
      </c>
      <c r="C48" s="19" t="s">
        <v>10</v>
      </c>
      <c r="D48" s="23"/>
      <c r="E48" s="23"/>
      <c r="F48" s="101"/>
      <c r="G48" s="121"/>
      <c r="H48" s="41"/>
      <c r="I48" s="40"/>
      <c r="J48" s="37"/>
    </row>
    <row r="49" spans="1:10" s="38" customFormat="1">
      <c r="A49" s="43" t="s">
        <v>67</v>
      </c>
      <c r="B49" s="44" t="s">
        <v>155</v>
      </c>
      <c r="C49" s="19" t="s">
        <v>10</v>
      </c>
      <c r="D49" s="23"/>
      <c r="E49" s="23"/>
      <c r="F49" s="101"/>
      <c r="G49" s="121"/>
      <c r="H49" s="41"/>
      <c r="I49" s="40"/>
      <c r="J49" s="37"/>
    </row>
    <row r="50" spans="1:10" s="38" customFormat="1">
      <c r="A50" s="43" t="s">
        <v>68</v>
      </c>
      <c r="B50" s="44" t="s">
        <v>31</v>
      </c>
      <c r="C50" s="19" t="s">
        <v>10</v>
      </c>
      <c r="D50" s="122"/>
      <c r="E50" s="122"/>
      <c r="F50" s="101"/>
      <c r="G50" s="121"/>
      <c r="H50" s="41"/>
      <c r="I50" s="40"/>
      <c r="J50" s="37"/>
    </row>
    <row r="51" spans="1:10" s="38" customFormat="1">
      <c r="A51" s="43" t="s">
        <v>156</v>
      </c>
      <c r="B51" s="44" t="s">
        <v>32</v>
      </c>
      <c r="C51" s="19" t="s">
        <v>10</v>
      </c>
      <c r="D51" s="23"/>
      <c r="E51" s="23"/>
      <c r="F51" s="101"/>
      <c r="G51" s="121"/>
      <c r="H51" s="41"/>
      <c r="I51" s="40"/>
      <c r="J51" s="37"/>
    </row>
    <row r="52" spans="1:10" ht="45">
      <c r="A52" s="35" t="s">
        <v>157</v>
      </c>
      <c r="B52" s="3" t="s">
        <v>33</v>
      </c>
      <c r="C52" s="2" t="s">
        <v>10</v>
      </c>
      <c r="D52" s="22">
        <v>0</v>
      </c>
      <c r="E52" s="22">
        <v>0</v>
      </c>
      <c r="F52" s="18"/>
      <c r="G52" s="137" t="s">
        <v>166</v>
      </c>
      <c r="H52" s="32"/>
      <c r="I52" s="30"/>
      <c r="J52" s="8"/>
    </row>
    <row r="53" spans="1:10" ht="32.25" customHeight="1">
      <c r="A53" s="35" t="s">
        <v>158</v>
      </c>
      <c r="B53" s="3" t="s">
        <v>34</v>
      </c>
      <c r="C53" s="2" t="s">
        <v>35</v>
      </c>
      <c r="D53" s="22">
        <v>0</v>
      </c>
      <c r="E53" s="22">
        <v>0</v>
      </c>
      <c r="F53" s="18"/>
      <c r="G53" s="138" t="s">
        <v>166</v>
      </c>
      <c r="H53" s="8"/>
      <c r="I53" s="30"/>
      <c r="J53" s="8"/>
    </row>
    <row r="54" spans="1:10" ht="90">
      <c r="A54" s="43" t="s">
        <v>159</v>
      </c>
      <c r="B54" s="44" t="s">
        <v>36</v>
      </c>
      <c r="C54" s="19" t="s">
        <v>10</v>
      </c>
      <c r="D54" s="23">
        <v>0</v>
      </c>
      <c r="E54" s="23">
        <v>0</v>
      </c>
      <c r="F54" s="101"/>
      <c r="G54" s="46" t="s">
        <v>166</v>
      </c>
      <c r="H54" s="31"/>
      <c r="I54" s="30"/>
      <c r="J54" s="8"/>
    </row>
    <row r="55" spans="1:10" s="38" customFormat="1">
      <c r="A55" s="43" t="s">
        <v>160</v>
      </c>
      <c r="B55" s="44" t="s">
        <v>161</v>
      </c>
      <c r="C55" s="19" t="s">
        <v>10</v>
      </c>
      <c r="D55" s="23"/>
      <c r="E55" s="23"/>
      <c r="F55" s="102"/>
      <c r="G55" s="103"/>
      <c r="H55" s="41"/>
      <c r="I55" s="40"/>
      <c r="J55" s="37"/>
    </row>
    <row r="56" spans="1:10" s="38" customFormat="1" ht="33" customHeight="1">
      <c r="A56" s="43" t="s">
        <v>69</v>
      </c>
      <c r="B56" s="44" t="s">
        <v>162</v>
      </c>
      <c r="C56" s="19" t="s">
        <v>10</v>
      </c>
      <c r="D56" s="23"/>
      <c r="E56" s="104"/>
      <c r="F56" s="102"/>
      <c r="G56" s="105"/>
      <c r="H56" s="41"/>
      <c r="I56" s="40"/>
      <c r="J56" s="37"/>
    </row>
    <row r="57" spans="1:10" s="38" customFormat="1" ht="30">
      <c r="A57" s="43" t="s">
        <v>37</v>
      </c>
      <c r="B57" s="44" t="s">
        <v>125</v>
      </c>
      <c r="C57" s="19" t="s">
        <v>10</v>
      </c>
      <c r="D57" s="23"/>
      <c r="E57" s="23"/>
      <c r="F57" s="101"/>
      <c r="G57" s="46"/>
      <c r="H57" s="41"/>
      <c r="I57" s="40"/>
      <c r="J57" s="37"/>
    </row>
    <row r="58" spans="1:10" s="50" customFormat="1" ht="30">
      <c r="A58" s="43" t="s">
        <v>38</v>
      </c>
      <c r="B58" s="44" t="s">
        <v>39</v>
      </c>
      <c r="C58" s="19" t="s">
        <v>10</v>
      </c>
      <c r="D58" s="123">
        <v>1761.52</v>
      </c>
      <c r="E58" s="123">
        <f>E59*E60</f>
        <v>1805.9063478990001</v>
      </c>
      <c r="F58" s="124"/>
      <c r="G58" s="46"/>
      <c r="H58" s="47"/>
      <c r="I58" s="48"/>
      <c r="J58" s="49"/>
    </row>
    <row r="59" spans="1:10" ht="15.75">
      <c r="A59" s="43" t="s">
        <v>56</v>
      </c>
      <c r="B59" s="44" t="s">
        <v>163</v>
      </c>
      <c r="C59" s="125" t="s">
        <v>40</v>
      </c>
      <c r="D59" s="126">
        <v>998</v>
      </c>
      <c r="E59" s="127">
        <v>1145.7190000000001</v>
      </c>
      <c r="F59" s="128"/>
      <c r="G59" s="129"/>
      <c r="H59" s="8"/>
      <c r="I59" s="8"/>
      <c r="J59" s="8"/>
    </row>
    <row r="60" spans="1:10" ht="45">
      <c r="A60" s="43" t="s">
        <v>60</v>
      </c>
      <c r="B60" s="44" t="s">
        <v>165</v>
      </c>
      <c r="C60" s="19" t="s">
        <v>10</v>
      </c>
      <c r="D60" s="130">
        <f>D58/D59</f>
        <v>1.7650501002004009</v>
      </c>
      <c r="E60" s="23">
        <v>1.5762210000000001</v>
      </c>
      <c r="F60" s="131"/>
      <c r="G60" s="129" t="s">
        <v>301</v>
      </c>
      <c r="H60" s="8"/>
      <c r="I60" s="8"/>
      <c r="J60" s="8"/>
    </row>
    <row r="61" spans="1:10" ht="45">
      <c r="A61" s="43" t="s">
        <v>41</v>
      </c>
      <c r="B61" s="44" t="s">
        <v>80</v>
      </c>
      <c r="C61" s="19" t="s">
        <v>7</v>
      </c>
      <c r="D61" s="19" t="s">
        <v>7</v>
      </c>
      <c r="E61" s="128" t="s">
        <v>7</v>
      </c>
      <c r="F61" s="128"/>
      <c r="G61" s="132"/>
      <c r="H61" s="28"/>
      <c r="I61" s="8"/>
      <c r="J61" s="8"/>
    </row>
    <row r="62" spans="1:10">
      <c r="A62" s="43">
        <v>1</v>
      </c>
      <c r="B62" s="44" t="s">
        <v>43</v>
      </c>
      <c r="C62" s="19" t="s">
        <v>44</v>
      </c>
      <c r="D62" s="19"/>
      <c r="E62" s="133"/>
      <c r="F62" s="128"/>
      <c r="G62" s="46"/>
      <c r="H62" s="31"/>
      <c r="I62" s="8"/>
      <c r="J62" s="8"/>
    </row>
    <row r="63" spans="1:10">
      <c r="A63" s="43">
        <v>2</v>
      </c>
      <c r="B63" s="44" t="s">
        <v>45</v>
      </c>
      <c r="C63" s="19" t="s">
        <v>46</v>
      </c>
      <c r="D63" s="131" t="s">
        <v>7</v>
      </c>
      <c r="E63" s="23"/>
      <c r="F63" s="131"/>
      <c r="G63" s="46"/>
      <c r="H63" s="31"/>
      <c r="I63" s="8"/>
      <c r="J63" s="8"/>
    </row>
    <row r="64" spans="1:10" ht="33.75">
      <c r="A64" s="43" t="s">
        <v>89</v>
      </c>
      <c r="B64" s="44" t="s">
        <v>85</v>
      </c>
      <c r="C64" s="19" t="s">
        <v>46</v>
      </c>
      <c r="D64" s="131" t="s">
        <v>7</v>
      </c>
      <c r="E64" s="23"/>
      <c r="F64" s="19"/>
      <c r="G64" s="46"/>
      <c r="H64" s="31"/>
      <c r="I64" s="8"/>
      <c r="J64" s="8"/>
    </row>
    <row r="65" spans="1:10" ht="33.75">
      <c r="A65" s="43" t="s">
        <v>90</v>
      </c>
      <c r="B65" s="44" t="s">
        <v>86</v>
      </c>
      <c r="C65" s="19" t="s">
        <v>46</v>
      </c>
      <c r="D65" s="131" t="s">
        <v>7</v>
      </c>
      <c r="E65" s="23"/>
      <c r="F65" s="19"/>
      <c r="G65" s="46"/>
      <c r="H65" s="31"/>
      <c r="I65" s="8"/>
      <c r="J65" s="8"/>
    </row>
    <row r="66" spans="1:10" ht="33.75">
      <c r="A66" s="43" t="s">
        <v>91</v>
      </c>
      <c r="B66" s="44" t="s">
        <v>87</v>
      </c>
      <c r="C66" s="19" t="s">
        <v>46</v>
      </c>
      <c r="D66" s="131" t="s">
        <v>7</v>
      </c>
      <c r="E66" s="23"/>
      <c r="F66" s="19"/>
      <c r="G66" s="46"/>
      <c r="H66" s="31"/>
      <c r="I66" s="8"/>
      <c r="J66" s="8"/>
    </row>
    <row r="67" spans="1:10" ht="33.75">
      <c r="A67" s="43" t="s">
        <v>92</v>
      </c>
      <c r="B67" s="44" t="s">
        <v>88</v>
      </c>
      <c r="C67" s="19" t="s">
        <v>46</v>
      </c>
      <c r="D67" s="131" t="s">
        <v>7</v>
      </c>
      <c r="E67" s="134"/>
      <c r="F67" s="128"/>
      <c r="G67" s="46"/>
      <c r="H67" s="31"/>
      <c r="I67" s="8"/>
      <c r="J67" s="8"/>
    </row>
    <row r="68" spans="1:10">
      <c r="A68" s="43">
        <v>3</v>
      </c>
      <c r="B68" s="44" t="s">
        <v>47</v>
      </c>
      <c r="C68" s="19" t="s">
        <v>48</v>
      </c>
      <c r="D68" s="23"/>
      <c r="E68" s="23"/>
      <c r="F68" s="131"/>
      <c r="G68" s="46"/>
      <c r="H68" s="31"/>
      <c r="I68" s="8"/>
      <c r="J68" s="8"/>
    </row>
    <row r="69" spans="1:10" ht="33.75">
      <c r="A69" s="43" t="s">
        <v>93</v>
      </c>
      <c r="B69" s="44" t="s">
        <v>81</v>
      </c>
      <c r="C69" s="19" t="s">
        <v>48</v>
      </c>
      <c r="D69" s="23"/>
      <c r="E69" s="134"/>
      <c r="F69" s="128"/>
      <c r="G69" s="46"/>
      <c r="H69" s="31"/>
      <c r="I69" s="8"/>
      <c r="J69" s="8"/>
    </row>
    <row r="70" spans="1:10" ht="33.75">
      <c r="A70" s="43" t="s">
        <v>94</v>
      </c>
      <c r="B70" s="44" t="s">
        <v>82</v>
      </c>
      <c r="C70" s="19" t="s">
        <v>48</v>
      </c>
      <c r="D70" s="23"/>
      <c r="E70" s="134"/>
      <c r="F70" s="128"/>
      <c r="G70" s="46"/>
      <c r="H70" s="31"/>
      <c r="I70" s="8"/>
      <c r="J70" s="8"/>
    </row>
    <row r="71" spans="1:10" ht="33.75">
      <c r="A71" s="43" t="s">
        <v>95</v>
      </c>
      <c r="B71" s="44" t="s">
        <v>83</v>
      </c>
      <c r="C71" s="19" t="s">
        <v>48</v>
      </c>
      <c r="D71" s="23"/>
      <c r="E71" s="134"/>
      <c r="F71" s="128"/>
      <c r="G71" s="46"/>
      <c r="H71" s="31"/>
      <c r="I71" s="8"/>
      <c r="J71" s="33"/>
    </row>
    <row r="72" spans="1:10" ht="33.75">
      <c r="A72" s="43" t="s">
        <v>96</v>
      </c>
      <c r="B72" s="44" t="s">
        <v>84</v>
      </c>
      <c r="C72" s="19" t="s">
        <v>48</v>
      </c>
      <c r="D72" s="23"/>
      <c r="E72" s="134"/>
      <c r="F72" s="128"/>
      <c r="G72" s="46"/>
      <c r="H72" s="31"/>
      <c r="I72" s="8"/>
      <c r="J72" s="33"/>
    </row>
    <row r="73" spans="1:10">
      <c r="A73" s="43">
        <v>4</v>
      </c>
      <c r="B73" s="44" t="s">
        <v>49</v>
      </c>
      <c r="C73" s="19" t="s">
        <v>48</v>
      </c>
      <c r="D73" s="23"/>
      <c r="E73" s="23"/>
      <c r="F73" s="131"/>
      <c r="G73" s="46"/>
      <c r="H73" s="31"/>
      <c r="I73" s="8"/>
      <c r="J73" s="8"/>
    </row>
    <row r="74" spans="1:10" ht="33.75">
      <c r="A74" s="43" t="s">
        <v>101</v>
      </c>
      <c r="B74" s="44" t="s">
        <v>97</v>
      </c>
      <c r="C74" s="19" t="s">
        <v>48</v>
      </c>
      <c r="D74" s="23"/>
      <c r="E74" s="134"/>
      <c r="F74" s="128"/>
      <c r="G74" s="46"/>
      <c r="H74" s="31"/>
      <c r="I74" s="8"/>
      <c r="J74" s="8"/>
    </row>
    <row r="75" spans="1:10" ht="33.75">
      <c r="A75" s="43" t="s">
        <v>102</v>
      </c>
      <c r="B75" s="44" t="s">
        <v>98</v>
      </c>
      <c r="C75" s="19" t="s">
        <v>48</v>
      </c>
      <c r="D75" s="23"/>
      <c r="E75" s="134"/>
      <c r="F75" s="128"/>
      <c r="G75" s="46"/>
      <c r="H75" s="31"/>
      <c r="I75" s="8"/>
      <c r="J75" s="8"/>
    </row>
    <row r="76" spans="1:10" ht="33.75">
      <c r="A76" s="43" t="s">
        <v>103</v>
      </c>
      <c r="B76" s="44" t="s">
        <v>99</v>
      </c>
      <c r="C76" s="19" t="s">
        <v>48</v>
      </c>
      <c r="D76" s="23"/>
      <c r="E76" s="134"/>
      <c r="F76" s="128"/>
      <c r="G76" s="46"/>
      <c r="H76" s="31"/>
      <c r="I76" s="8"/>
      <c r="J76" s="8"/>
    </row>
    <row r="77" spans="1:10" ht="33.75">
      <c r="A77" s="43" t="s">
        <v>104</v>
      </c>
      <c r="B77" s="44" t="s">
        <v>100</v>
      </c>
      <c r="C77" s="19" t="s">
        <v>48</v>
      </c>
      <c r="D77" s="23"/>
      <c r="E77" s="23"/>
      <c r="F77" s="131"/>
      <c r="G77" s="46"/>
      <c r="H77" s="31"/>
      <c r="I77" s="8"/>
      <c r="J77" s="8"/>
    </row>
    <row r="78" spans="1:10">
      <c r="A78" s="43">
        <v>5</v>
      </c>
      <c r="B78" s="44" t="s">
        <v>50</v>
      </c>
      <c r="C78" s="19" t="s">
        <v>51</v>
      </c>
      <c r="D78" s="23"/>
      <c r="E78" s="23"/>
      <c r="F78" s="131"/>
      <c r="G78" s="46"/>
      <c r="H78" s="31"/>
      <c r="I78" s="8"/>
      <c r="J78" s="8"/>
    </row>
    <row r="79" spans="1:10" ht="18.75">
      <c r="A79" s="43" t="s">
        <v>109</v>
      </c>
      <c r="B79" s="44" t="s">
        <v>105</v>
      </c>
      <c r="C79" s="19" t="s">
        <v>51</v>
      </c>
      <c r="D79" s="23"/>
      <c r="E79" s="23"/>
      <c r="F79" s="131"/>
      <c r="G79" s="46"/>
      <c r="H79" s="31"/>
      <c r="I79" s="8"/>
      <c r="J79" s="8"/>
    </row>
    <row r="80" spans="1:10" ht="33.75">
      <c r="A80" s="43" t="s">
        <v>110</v>
      </c>
      <c r="B80" s="44" t="s">
        <v>106</v>
      </c>
      <c r="C80" s="19" t="s">
        <v>51</v>
      </c>
      <c r="D80" s="23"/>
      <c r="E80" s="23"/>
      <c r="F80" s="131"/>
      <c r="G80" s="46"/>
      <c r="H80" s="31"/>
      <c r="I80" s="8"/>
      <c r="J80" s="8"/>
    </row>
    <row r="81" spans="1:10" ht="33.75">
      <c r="A81" s="43" t="s">
        <v>111</v>
      </c>
      <c r="B81" s="44" t="s">
        <v>107</v>
      </c>
      <c r="C81" s="19" t="s">
        <v>51</v>
      </c>
      <c r="D81" s="23"/>
      <c r="E81" s="23"/>
      <c r="F81" s="131"/>
      <c r="G81" s="46"/>
      <c r="H81" s="31"/>
      <c r="I81" s="8"/>
      <c r="J81" s="8"/>
    </row>
    <row r="82" spans="1:10" ht="18.75">
      <c r="A82" s="43" t="s">
        <v>112</v>
      </c>
      <c r="B82" s="44" t="s">
        <v>108</v>
      </c>
      <c r="C82" s="19" t="s">
        <v>51</v>
      </c>
      <c r="D82" s="23"/>
      <c r="E82" s="23"/>
      <c r="F82" s="131"/>
      <c r="G82" s="46"/>
      <c r="H82" s="31"/>
      <c r="I82" s="8"/>
      <c r="J82" s="8"/>
    </row>
    <row r="83" spans="1:10">
      <c r="A83" s="43">
        <v>6</v>
      </c>
      <c r="B83" s="44" t="s">
        <v>52</v>
      </c>
      <c r="C83" s="19" t="s">
        <v>42</v>
      </c>
      <c r="D83" s="135"/>
      <c r="E83" s="135"/>
      <c r="F83" s="136"/>
      <c r="G83" s="46"/>
      <c r="H83" s="31"/>
      <c r="I83" s="8"/>
      <c r="J83" s="8"/>
    </row>
    <row r="84" spans="1:10" s="38" customFormat="1" ht="30">
      <c r="A84" s="43">
        <v>7</v>
      </c>
      <c r="B84" s="44" t="s">
        <v>53</v>
      </c>
      <c r="C84" s="19" t="s">
        <v>10</v>
      </c>
      <c r="D84" s="23">
        <v>0</v>
      </c>
      <c r="E84" s="23">
        <v>0</v>
      </c>
      <c r="F84" s="131"/>
      <c r="G84" s="46" t="s">
        <v>166</v>
      </c>
      <c r="H84" s="41"/>
      <c r="I84" s="37"/>
      <c r="J84" s="37"/>
    </row>
    <row r="85" spans="1:10">
      <c r="A85" s="43" t="s">
        <v>70</v>
      </c>
      <c r="B85" s="44" t="s">
        <v>54</v>
      </c>
      <c r="C85" s="19" t="s">
        <v>10</v>
      </c>
      <c r="D85" s="23">
        <v>0</v>
      </c>
      <c r="E85" s="23">
        <v>0</v>
      </c>
      <c r="F85" s="131"/>
      <c r="G85" s="46" t="s">
        <v>166</v>
      </c>
      <c r="H85" s="31"/>
      <c r="I85" s="8"/>
      <c r="J85" s="8"/>
    </row>
    <row r="86" spans="1:10" ht="102" customHeight="1">
      <c r="A86" s="43">
        <v>8</v>
      </c>
      <c r="B86" s="44" t="s">
        <v>55</v>
      </c>
      <c r="C86" s="19" t="s">
        <v>42</v>
      </c>
      <c r="D86" s="128">
        <v>6.883</v>
      </c>
      <c r="E86" s="128" t="s">
        <v>7</v>
      </c>
      <c r="F86" s="128"/>
      <c r="G86" s="46" t="s">
        <v>8</v>
      </c>
      <c r="H86" s="31"/>
      <c r="I86" s="8"/>
      <c r="J86" s="8"/>
    </row>
    <row r="87" spans="1:10">
      <c r="D87" s="51"/>
      <c r="H87" s="8"/>
      <c r="I87" s="8"/>
      <c r="J87" s="8"/>
    </row>
    <row r="88" spans="1:10" ht="34.5" customHeight="1">
      <c r="A88" s="150"/>
      <c r="B88" s="150"/>
      <c r="C88" s="150"/>
      <c r="G88" s="34"/>
      <c r="H88" s="8"/>
      <c r="I88" s="8"/>
      <c r="J88" s="8"/>
    </row>
    <row r="89" spans="1:10">
      <c r="H89" s="8"/>
      <c r="I89" s="8"/>
      <c r="J89" s="8"/>
    </row>
    <row r="90" spans="1:10" ht="36" customHeight="1">
      <c r="A90" s="150"/>
      <c r="B90" s="150"/>
      <c r="C90" s="150"/>
      <c r="G90" s="34"/>
      <c r="H90" s="8"/>
      <c r="I90" s="8"/>
      <c r="J90" s="8"/>
    </row>
    <row r="91" spans="1:10">
      <c r="H91" s="8"/>
      <c r="I91" s="8"/>
      <c r="J91" s="8"/>
    </row>
    <row r="92" spans="1:10" hidden="1">
      <c r="B92" s="15" t="s">
        <v>115</v>
      </c>
      <c r="H92" s="8"/>
      <c r="I92" s="8"/>
      <c r="J92" s="8"/>
    </row>
    <row r="93" spans="1:10" ht="56.25" hidden="1" customHeight="1">
      <c r="B93" s="139" t="s">
        <v>116</v>
      </c>
      <c r="C93" s="139"/>
      <c r="D93" s="139"/>
      <c r="E93" s="139"/>
      <c r="F93" s="139"/>
      <c r="G93" s="139"/>
      <c r="H93" s="29"/>
      <c r="I93" s="8"/>
      <c r="J93" s="8"/>
    </row>
    <row r="94" spans="1:10" ht="30" hidden="1" customHeight="1">
      <c r="B94" s="139" t="s">
        <v>117</v>
      </c>
      <c r="C94" s="139"/>
      <c r="D94" s="139"/>
      <c r="E94" s="139"/>
      <c r="F94" s="139"/>
      <c r="G94" s="139"/>
      <c r="H94" s="29"/>
      <c r="I94" s="8"/>
      <c r="J94" s="8"/>
    </row>
    <row r="95" spans="1:10" ht="44.25" hidden="1" customHeight="1">
      <c r="B95" s="139" t="s">
        <v>118</v>
      </c>
      <c r="C95" s="139"/>
      <c r="D95" s="139"/>
      <c r="E95" s="139"/>
      <c r="F95" s="139"/>
      <c r="G95" s="139"/>
      <c r="H95" s="29"/>
      <c r="I95" s="8"/>
      <c r="J95" s="8"/>
    </row>
    <row r="96" spans="1:10" ht="33.75" hidden="1" customHeight="1">
      <c r="B96" s="139" t="s">
        <v>120</v>
      </c>
      <c r="C96" s="139"/>
      <c r="D96" s="139"/>
      <c r="E96" s="139"/>
      <c r="F96" s="139"/>
      <c r="G96" s="139"/>
      <c r="H96" s="16"/>
    </row>
    <row r="97" spans="2:8" ht="34.5" hidden="1" customHeight="1">
      <c r="B97" s="139" t="s">
        <v>119</v>
      </c>
      <c r="C97" s="139"/>
      <c r="D97" s="139"/>
      <c r="E97" s="139"/>
      <c r="F97" s="139"/>
      <c r="G97" s="139"/>
      <c r="H97" s="16"/>
    </row>
  </sheetData>
  <mergeCells count="17">
    <mergeCell ref="B96:G96"/>
    <mergeCell ref="B97:G97"/>
    <mergeCell ref="B93:G93"/>
    <mergeCell ref="B94:G94"/>
    <mergeCell ref="E2:G2"/>
    <mergeCell ref="E3:G3"/>
    <mergeCell ref="B5:G5"/>
    <mergeCell ref="G18:G19"/>
    <mergeCell ref="G20:G21"/>
    <mergeCell ref="C12:C13"/>
    <mergeCell ref="D12:E12"/>
    <mergeCell ref="G12:G13"/>
    <mergeCell ref="B12:B13"/>
    <mergeCell ref="A88:C88"/>
    <mergeCell ref="A90:C90"/>
    <mergeCell ref="A12:A13"/>
    <mergeCell ref="B95:G95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37" orientation="portrait" horizontalDpi="180" verticalDpi="180" r:id="rId1"/>
  <rowBreaks count="1" manualBreakCount="1">
    <brk id="5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235"/>
  <sheetViews>
    <sheetView topLeftCell="A181" workbookViewId="0">
      <selection activeCell="E202" sqref="E202"/>
    </sheetView>
  </sheetViews>
  <sheetFormatPr defaultRowHeight="15"/>
  <cols>
    <col min="1" max="1" width="51" customWidth="1"/>
    <col min="2" max="2" width="27" bestFit="1" customWidth="1"/>
    <col min="3" max="3" width="7" bestFit="1" customWidth="1"/>
    <col min="4" max="4" width="68.85546875" customWidth="1"/>
    <col min="5" max="5" width="12.7109375" bestFit="1" customWidth="1"/>
    <col min="6" max="6" width="10" bestFit="1" customWidth="1"/>
    <col min="8" max="8" width="10.140625" bestFit="1" customWidth="1"/>
    <col min="12" max="12" width="10.140625" bestFit="1" customWidth="1"/>
  </cols>
  <sheetData>
    <row r="1" spans="1:7">
      <c r="A1" s="55" t="s">
        <v>167</v>
      </c>
      <c r="B1" s="56"/>
      <c r="C1" s="56"/>
      <c r="D1" s="56"/>
      <c r="E1" s="56"/>
      <c r="F1" s="56"/>
      <c r="G1" s="56"/>
    </row>
    <row r="2" spans="1:7" ht="15.75">
      <c r="A2" s="57" t="s">
        <v>257</v>
      </c>
      <c r="B2" s="56"/>
      <c r="C2" s="56"/>
      <c r="D2" s="56"/>
      <c r="E2" s="56"/>
      <c r="F2" s="56"/>
      <c r="G2" s="56"/>
    </row>
    <row r="3" spans="1:7">
      <c r="A3" s="56"/>
      <c r="B3" s="56"/>
      <c r="C3" s="56"/>
      <c r="D3" s="56"/>
      <c r="E3" s="56"/>
      <c r="F3" s="56"/>
      <c r="G3" s="56"/>
    </row>
    <row r="4" spans="1:7">
      <c r="A4" s="58" t="s">
        <v>168</v>
      </c>
      <c r="B4" s="58" t="s">
        <v>169</v>
      </c>
      <c r="C4" s="56"/>
      <c r="D4" s="56"/>
      <c r="E4" s="56"/>
      <c r="F4" s="56"/>
      <c r="G4" s="56"/>
    </row>
    <row r="5" spans="1:7">
      <c r="A5" s="56"/>
      <c r="B5" s="56"/>
      <c r="C5" s="56"/>
      <c r="D5" s="56"/>
      <c r="E5" s="56"/>
      <c r="F5" s="56"/>
      <c r="G5" s="56"/>
    </row>
    <row r="6" spans="1:7">
      <c r="A6" s="59" t="s">
        <v>170</v>
      </c>
      <c r="B6" s="59" t="s">
        <v>171</v>
      </c>
      <c r="C6" s="59"/>
      <c r="D6" s="59" t="s">
        <v>172</v>
      </c>
      <c r="E6" s="59"/>
      <c r="F6" s="59" t="s">
        <v>173</v>
      </c>
      <c r="G6" s="59"/>
    </row>
    <row r="7" spans="1:7">
      <c r="A7" s="59" t="s">
        <v>174</v>
      </c>
      <c r="B7" s="59" t="s">
        <v>175</v>
      </c>
      <c r="C7" s="59" t="s">
        <v>176</v>
      </c>
      <c r="D7" s="59" t="s">
        <v>175</v>
      </c>
      <c r="E7" s="59" t="s">
        <v>176</v>
      </c>
      <c r="F7" s="59" t="s">
        <v>175</v>
      </c>
      <c r="G7" s="59" t="s">
        <v>176</v>
      </c>
    </row>
    <row r="8" spans="1:7">
      <c r="A8" s="59" t="s">
        <v>177</v>
      </c>
      <c r="B8" s="59"/>
      <c r="C8" s="59"/>
      <c r="D8" s="59"/>
      <c r="E8" s="59"/>
      <c r="F8" s="59"/>
      <c r="G8" s="59"/>
    </row>
    <row r="9" spans="1:7">
      <c r="A9" s="60">
        <v>25</v>
      </c>
      <c r="B9" s="61"/>
      <c r="C9" s="61"/>
      <c r="D9" s="62">
        <v>79311928.489999995</v>
      </c>
      <c r="E9" s="62">
        <v>79311928.489999995</v>
      </c>
      <c r="F9" s="61"/>
      <c r="G9" s="61"/>
    </row>
    <row r="10" spans="1:7">
      <c r="A10" s="63" t="s">
        <v>178</v>
      </c>
      <c r="B10" s="64"/>
      <c r="C10" s="64"/>
      <c r="D10" s="65">
        <v>3231732.71</v>
      </c>
      <c r="E10" s="65">
        <v>3231732.71</v>
      </c>
      <c r="F10" s="64"/>
      <c r="G10" s="64"/>
    </row>
    <row r="11" spans="1:7">
      <c r="A11" s="66" t="s">
        <v>180</v>
      </c>
      <c r="B11" s="67"/>
      <c r="C11" s="67"/>
      <c r="D11" s="68">
        <v>2363814.86</v>
      </c>
      <c r="E11" s="69">
        <v>2363814.86</v>
      </c>
      <c r="F11" s="67"/>
      <c r="G11" s="67"/>
    </row>
    <row r="12" spans="1:7">
      <c r="A12" s="66" t="s">
        <v>195</v>
      </c>
      <c r="B12" s="67"/>
      <c r="C12" s="67"/>
      <c r="D12" s="70">
        <v>509.32</v>
      </c>
      <c r="E12" s="70">
        <v>509.32</v>
      </c>
      <c r="F12" s="67"/>
      <c r="G12" s="67"/>
    </row>
    <row r="13" spans="1:7">
      <c r="A13" s="66" t="s">
        <v>181</v>
      </c>
      <c r="B13" s="67"/>
      <c r="C13" s="67"/>
      <c r="D13" s="69">
        <v>106355.28</v>
      </c>
      <c r="E13" s="69">
        <v>106355.28</v>
      </c>
      <c r="F13" s="67"/>
      <c r="G13" s="67"/>
    </row>
    <row r="14" spans="1:7">
      <c r="A14" s="66" t="s">
        <v>182</v>
      </c>
      <c r="B14" s="67"/>
      <c r="C14" s="67"/>
      <c r="D14" s="68">
        <v>33093.49</v>
      </c>
      <c r="E14" s="69">
        <v>33093.49</v>
      </c>
      <c r="F14" s="67"/>
      <c r="G14" s="67"/>
    </row>
    <row r="15" spans="1:7">
      <c r="A15" s="66" t="s">
        <v>183</v>
      </c>
      <c r="B15" s="67"/>
      <c r="C15" s="67"/>
      <c r="D15" s="70">
        <v>905.8</v>
      </c>
      <c r="E15" s="70">
        <v>905.8</v>
      </c>
      <c r="F15" s="67"/>
      <c r="G15" s="67"/>
    </row>
    <row r="16" spans="1:7">
      <c r="A16" s="66" t="s">
        <v>184</v>
      </c>
      <c r="B16" s="67"/>
      <c r="C16" s="67"/>
      <c r="D16" s="71">
        <v>-9130.42</v>
      </c>
      <c r="E16" s="71">
        <v>-9130.42</v>
      </c>
      <c r="F16" s="67"/>
      <c r="G16" s="67"/>
    </row>
    <row r="17" spans="1:7">
      <c r="A17" s="66" t="s">
        <v>185</v>
      </c>
      <c r="B17" s="67"/>
      <c r="C17" s="67"/>
      <c r="D17" s="68">
        <v>709144.38</v>
      </c>
      <c r="E17" s="69">
        <v>709144.38</v>
      </c>
      <c r="F17" s="67"/>
      <c r="G17" s="67"/>
    </row>
    <row r="18" spans="1:7">
      <c r="A18" s="66" t="s">
        <v>189</v>
      </c>
      <c r="B18" s="67"/>
      <c r="C18" s="67"/>
      <c r="D18" s="68">
        <v>27040</v>
      </c>
      <c r="E18" s="69">
        <v>27040</v>
      </c>
      <c r="F18" s="67"/>
      <c r="G18" s="67"/>
    </row>
    <row r="19" spans="1:7">
      <c r="A19" s="63" t="s">
        <v>258</v>
      </c>
      <c r="B19" s="64"/>
      <c r="C19" s="64"/>
      <c r="D19" s="65">
        <v>15314335.1</v>
      </c>
      <c r="E19" s="65">
        <v>15314335.1</v>
      </c>
      <c r="F19" s="64"/>
      <c r="G19" s="64"/>
    </row>
    <row r="20" spans="1:7">
      <c r="A20" s="66" t="s">
        <v>259</v>
      </c>
      <c r="B20" s="67"/>
      <c r="C20" s="67"/>
      <c r="D20" s="69">
        <v>4581978.75</v>
      </c>
      <c r="E20" s="69">
        <v>4581978.75</v>
      </c>
      <c r="F20" s="67"/>
      <c r="G20" s="67"/>
    </row>
    <row r="21" spans="1:7">
      <c r="A21" s="66" t="s">
        <v>260</v>
      </c>
      <c r="B21" s="67"/>
      <c r="C21" s="67"/>
      <c r="D21" s="69">
        <v>4761024</v>
      </c>
      <c r="E21" s="69">
        <v>4761024</v>
      </c>
      <c r="F21" s="67"/>
      <c r="G21" s="67"/>
    </row>
    <row r="22" spans="1:7">
      <c r="A22" s="66" t="s">
        <v>223</v>
      </c>
      <c r="B22" s="67"/>
      <c r="C22" s="67"/>
      <c r="D22" s="69">
        <v>2408839.58</v>
      </c>
      <c r="E22" s="69">
        <v>2408839.58</v>
      </c>
      <c r="F22" s="67"/>
      <c r="G22" s="67"/>
    </row>
    <row r="23" spans="1:7">
      <c r="A23" s="66" t="s">
        <v>261</v>
      </c>
      <c r="B23" s="67"/>
      <c r="C23" s="67"/>
      <c r="D23" s="69">
        <v>3562492.77</v>
      </c>
      <c r="E23" s="69">
        <v>3562492.77</v>
      </c>
      <c r="F23" s="67"/>
      <c r="G23" s="67"/>
    </row>
    <row r="24" spans="1:7">
      <c r="A24" s="63" t="s">
        <v>190</v>
      </c>
      <c r="B24" s="64"/>
      <c r="C24" s="64"/>
      <c r="D24" s="65">
        <v>150881.54</v>
      </c>
      <c r="E24" s="65">
        <v>150881.54</v>
      </c>
      <c r="F24" s="64"/>
      <c r="G24" s="64"/>
    </row>
    <row r="25" spans="1:7">
      <c r="A25" s="66" t="s">
        <v>191</v>
      </c>
      <c r="B25" s="67"/>
      <c r="C25" s="67"/>
      <c r="D25" s="69">
        <v>103573.52</v>
      </c>
      <c r="E25" s="69">
        <v>103573.52</v>
      </c>
      <c r="F25" s="67"/>
      <c r="G25" s="67"/>
    </row>
    <row r="26" spans="1:7">
      <c r="A26" s="66" t="s">
        <v>183</v>
      </c>
      <c r="B26" s="67"/>
      <c r="C26" s="67"/>
      <c r="D26" s="69">
        <v>38931.1</v>
      </c>
      <c r="E26" s="69">
        <v>38931.1</v>
      </c>
      <c r="F26" s="67"/>
      <c r="G26" s="67"/>
    </row>
    <row r="27" spans="1:7">
      <c r="A27" s="66" t="s">
        <v>192</v>
      </c>
      <c r="B27" s="67"/>
      <c r="C27" s="67"/>
      <c r="D27" s="69">
        <v>8376.92</v>
      </c>
      <c r="E27" s="69">
        <v>8376.92</v>
      </c>
      <c r="F27" s="67"/>
      <c r="G27" s="67"/>
    </row>
    <row r="28" spans="1:7">
      <c r="A28" s="63" t="s">
        <v>193</v>
      </c>
      <c r="B28" s="64"/>
      <c r="C28" s="64"/>
      <c r="D28" s="65">
        <v>2695870.77</v>
      </c>
      <c r="E28" s="65">
        <v>2695870.77</v>
      </c>
      <c r="F28" s="64"/>
      <c r="G28" s="64"/>
    </row>
    <row r="29" spans="1:7">
      <c r="A29" s="66" t="s">
        <v>194</v>
      </c>
      <c r="B29" s="67"/>
      <c r="C29" s="67"/>
      <c r="D29" s="69">
        <v>290321.96000000002</v>
      </c>
      <c r="E29" s="69">
        <v>290321.96000000002</v>
      </c>
      <c r="F29" s="67"/>
      <c r="G29" s="67"/>
    </row>
    <row r="30" spans="1:7">
      <c r="A30" s="66" t="s">
        <v>180</v>
      </c>
      <c r="B30" s="67"/>
      <c r="C30" s="67"/>
      <c r="D30" s="69">
        <v>1267516.6599999999</v>
      </c>
      <c r="E30" s="69">
        <v>1267516.6599999999</v>
      </c>
      <c r="F30" s="67"/>
      <c r="G30" s="67"/>
    </row>
    <row r="31" spans="1:7">
      <c r="A31" s="66" t="s">
        <v>195</v>
      </c>
      <c r="B31" s="67"/>
      <c r="C31" s="67"/>
      <c r="D31" s="69">
        <v>168042.22</v>
      </c>
      <c r="E31" s="69">
        <v>168042.22</v>
      </c>
      <c r="F31" s="67"/>
      <c r="G31" s="67"/>
    </row>
    <row r="32" spans="1:7">
      <c r="A32" s="66" t="s">
        <v>181</v>
      </c>
      <c r="B32" s="67"/>
      <c r="C32" s="67"/>
      <c r="D32" s="69">
        <v>572422.16</v>
      </c>
      <c r="E32" s="69">
        <v>572422.16</v>
      </c>
      <c r="F32" s="67"/>
      <c r="G32" s="67"/>
    </row>
    <row r="33" spans="1:7">
      <c r="A33" s="66" t="s">
        <v>182</v>
      </c>
      <c r="B33" s="67"/>
      <c r="C33" s="67"/>
      <c r="D33" s="69">
        <v>17736.25</v>
      </c>
      <c r="E33" s="69">
        <v>17736.25</v>
      </c>
      <c r="F33" s="67"/>
      <c r="G33" s="67"/>
    </row>
    <row r="34" spans="1:7">
      <c r="A34" s="66" t="s">
        <v>183</v>
      </c>
      <c r="B34" s="67"/>
      <c r="C34" s="67"/>
      <c r="D34" s="69">
        <v>26724.93</v>
      </c>
      <c r="E34" s="69">
        <v>26724.93</v>
      </c>
      <c r="F34" s="67"/>
      <c r="G34" s="67"/>
    </row>
    <row r="35" spans="1:7">
      <c r="A35" s="66" t="s">
        <v>184</v>
      </c>
      <c r="B35" s="67"/>
      <c r="C35" s="67"/>
      <c r="D35" s="71">
        <v>-7563.27</v>
      </c>
      <c r="E35" s="71">
        <v>-7563.27</v>
      </c>
      <c r="F35" s="67"/>
      <c r="G35" s="67"/>
    </row>
    <row r="36" spans="1:7">
      <c r="A36" s="66" t="s">
        <v>185</v>
      </c>
      <c r="B36" s="67"/>
      <c r="C36" s="67"/>
      <c r="D36" s="69">
        <v>359589.86</v>
      </c>
      <c r="E36" s="69">
        <v>359589.86</v>
      </c>
      <c r="F36" s="67"/>
      <c r="G36" s="67"/>
    </row>
    <row r="37" spans="1:7">
      <c r="A37" s="66" t="s">
        <v>187</v>
      </c>
      <c r="B37" s="67"/>
      <c r="C37" s="67"/>
      <c r="D37" s="69">
        <v>1080</v>
      </c>
      <c r="E37" s="69">
        <v>1080</v>
      </c>
      <c r="F37" s="67"/>
      <c r="G37" s="67"/>
    </row>
    <row r="38" spans="1:7">
      <c r="A38" s="63" t="s">
        <v>196</v>
      </c>
      <c r="B38" s="64"/>
      <c r="C38" s="64"/>
      <c r="D38" s="65">
        <v>5704905.0999999996</v>
      </c>
      <c r="E38" s="65">
        <v>5704905.0999999996</v>
      </c>
      <c r="F38" s="64"/>
      <c r="G38" s="64"/>
    </row>
    <row r="39" spans="1:7">
      <c r="A39" s="66" t="s">
        <v>180</v>
      </c>
      <c r="B39" s="67"/>
      <c r="C39" s="67"/>
      <c r="D39" s="69">
        <v>2821966.16</v>
      </c>
      <c r="E39" s="69">
        <v>2821966.16</v>
      </c>
      <c r="F39" s="67"/>
      <c r="G39" s="67"/>
    </row>
    <row r="40" spans="1:7">
      <c r="A40" s="66" t="s">
        <v>195</v>
      </c>
      <c r="B40" s="67"/>
      <c r="C40" s="67"/>
      <c r="D40" s="69">
        <v>17292.27</v>
      </c>
      <c r="E40" s="69">
        <v>17292.27</v>
      </c>
      <c r="F40" s="67"/>
      <c r="G40" s="67"/>
    </row>
    <row r="41" spans="1:7">
      <c r="A41" s="66" t="s">
        <v>181</v>
      </c>
      <c r="B41" s="67"/>
      <c r="C41" s="67"/>
      <c r="D41" s="69">
        <v>139276.6</v>
      </c>
      <c r="E41" s="69">
        <v>139276.6</v>
      </c>
      <c r="F41" s="67"/>
      <c r="G41" s="67"/>
    </row>
    <row r="42" spans="1:7">
      <c r="A42" s="66" t="s">
        <v>182</v>
      </c>
      <c r="B42" s="67"/>
      <c r="C42" s="67"/>
      <c r="D42" s="69">
        <v>39490.230000000003</v>
      </c>
      <c r="E42" s="69">
        <v>39490.230000000003</v>
      </c>
      <c r="F42" s="67"/>
      <c r="G42" s="67"/>
    </row>
    <row r="43" spans="1:7">
      <c r="A43" s="66" t="s">
        <v>197</v>
      </c>
      <c r="B43" s="67"/>
      <c r="C43" s="67"/>
      <c r="D43" s="69">
        <v>701988</v>
      </c>
      <c r="E43" s="69">
        <v>701988</v>
      </c>
      <c r="F43" s="67"/>
      <c r="G43" s="67"/>
    </row>
    <row r="44" spans="1:7">
      <c r="A44" s="66" t="s">
        <v>212</v>
      </c>
      <c r="B44" s="67"/>
      <c r="C44" s="67"/>
      <c r="D44" s="69">
        <v>839537.46</v>
      </c>
      <c r="E44" s="69">
        <v>839537.46</v>
      </c>
      <c r="F44" s="67"/>
      <c r="G44" s="67"/>
    </row>
    <row r="45" spans="1:7">
      <c r="A45" s="66" t="s">
        <v>183</v>
      </c>
      <c r="B45" s="67"/>
      <c r="C45" s="67"/>
      <c r="D45" s="69">
        <v>23763.26</v>
      </c>
      <c r="E45" s="69">
        <v>23763.26</v>
      </c>
      <c r="F45" s="67"/>
      <c r="G45" s="67"/>
    </row>
    <row r="46" spans="1:7">
      <c r="A46" s="66" t="s">
        <v>184</v>
      </c>
      <c r="B46" s="67"/>
      <c r="C46" s="67"/>
      <c r="D46" s="71">
        <v>-22835.89</v>
      </c>
      <c r="E46" s="71">
        <v>-22835.89</v>
      </c>
      <c r="F46" s="67"/>
      <c r="G46" s="67"/>
    </row>
    <row r="47" spans="1:7">
      <c r="A47" s="66" t="s">
        <v>185</v>
      </c>
      <c r="B47" s="67"/>
      <c r="C47" s="67"/>
      <c r="D47" s="69">
        <v>828266.86</v>
      </c>
      <c r="E47" s="69">
        <v>828266.86</v>
      </c>
      <c r="F47" s="67"/>
      <c r="G47" s="67"/>
    </row>
    <row r="48" spans="1:7">
      <c r="A48" s="66" t="s">
        <v>186</v>
      </c>
      <c r="B48" s="67"/>
      <c r="C48" s="67"/>
      <c r="D48" s="69">
        <v>87244.5</v>
      </c>
      <c r="E48" s="69">
        <v>87244.5</v>
      </c>
      <c r="F48" s="67"/>
      <c r="G48" s="67"/>
    </row>
    <row r="49" spans="1:7">
      <c r="A49" s="66" t="s">
        <v>187</v>
      </c>
      <c r="B49" s="67"/>
      <c r="C49" s="67"/>
      <c r="D49" s="69">
        <v>186700</v>
      </c>
      <c r="E49" s="69">
        <v>186700</v>
      </c>
      <c r="F49" s="67"/>
      <c r="G49" s="67"/>
    </row>
    <row r="50" spans="1:7">
      <c r="A50" s="66" t="s">
        <v>188</v>
      </c>
      <c r="B50" s="67"/>
      <c r="C50" s="67"/>
      <c r="D50" s="69">
        <v>6300</v>
      </c>
      <c r="E50" s="69">
        <v>6300</v>
      </c>
      <c r="F50" s="67"/>
      <c r="G50" s="67"/>
    </row>
    <row r="51" spans="1:7">
      <c r="A51" s="66" t="s">
        <v>208</v>
      </c>
      <c r="B51" s="67"/>
      <c r="C51" s="67"/>
      <c r="D51" s="69">
        <v>5985</v>
      </c>
      <c r="E51" s="69">
        <v>5985</v>
      </c>
      <c r="F51" s="67"/>
      <c r="G51" s="67"/>
    </row>
    <row r="52" spans="1:7">
      <c r="A52" s="66" t="s">
        <v>198</v>
      </c>
      <c r="B52" s="67"/>
      <c r="C52" s="67"/>
      <c r="D52" s="69">
        <v>29930.65</v>
      </c>
      <c r="E52" s="69">
        <v>29930.65</v>
      </c>
      <c r="F52" s="67"/>
      <c r="G52" s="67"/>
    </row>
    <row r="53" spans="1:7">
      <c r="A53" s="63" t="s">
        <v>199</v>
      </c>
      <c r="B53" s="64"/>
      <c r="C53" s="64"/>
      <c r="D53" s="65">
        <v>2131436.0499999998</v>
      </c>
      <c r="E53" s="65">
        <v>2131436.0499999998</v>
      </c>
      <c r="F53" s="64"/>
      <c r="G53" s="64"/>
    </row>
    <row r="54" spans="1:7">
      <c r="A54" s="66" t="s">
        <v>194</v>
      </c>
      <c r="B54" s="67"/>
      <c r="C54" s="67"/>
      <c r="D54" s="69">
        <v>36794.1</v>
      </c>
      <c r="E54" s="69">
        <v>36794.1</v>
      </c>
      <c r="F54" s="67"/>
      <c r="G54" s="67"/>
    </row>
    <row r="55" spans="1:7">
      <c r="A55" s="66" t="s">
        <v>180</v>
      </c>
      <c r="B55" s="67"/>
      <c r="C55" s="67"/>
      <c r="D55" s="69">
        <v>1456068.04</v>
      </c>
      <c r="E55" s="69">
        <v>1456068.04</v>
      </c>
      <c r="F55" s="67"/>
      <c r="G55" s="67"/>
    </row>
    <row r="56" spans="1:7">
      <c r="A56" s="66" t="s">
        <v>195</v>
      </c>
      <c r="B56" s="67"/>
      <c r="C56" s="67"/>
      <c r="D56" s="69">
        <v>223094.03</v>
      </c>
      <c r="E56" s="69">
        <v>223094.03</v>
      </c>
      <c r="F56" s="67"/>
      <c r="G56" s="67"/>
    </row>
    <row r="57" spans="1:7">
      <c r="A57" s="66" t="s">
        <v>262</v>
      </c>
      <c r="B57" s="67"/>
      <c r="C57" s="67"/>
      <c r="D57" s="69">
        <v>7200</v>
      </c>
      <c r="E57" s="69">
        <v>7200</v>
      </c>
      <c r="F57" s="67"/>
      <c r="G57" s="67"/>
    </row>
    <row r="58" spans="1:7">
      <c r="A58" s="66" t="s">
        <v>263</v>
      </c>
      <c r="B58" s="67"/>
      <c r="C58" s="67"/>
      <c r="D58" s="69">
        <v>3240</v>
      </c>
      <c r="E58" s="69">
        <v>3240</v>
      </c>
      <c r="F58" s="67"/>
      <c r="G58" s="67"/>
    </row>
    <row r="59" spans="1:7">
      <c r="A59" s="66" t="s">
        <v>182</v>
      </c>
      <c r="B59" s="67"/>
      <c r="C59" s="67"/>
      <c r="D59" s="69">
        <v>20384.93</v>
      </c>
      <c r="E59" s="69">
        <v>20384.93</v>
      </c>
      <c r="F59" s="67"/>
      <c r="G59" s="67"/>
    </row>
    <row r="60" spans="1:7">
      <c r="A60" s="66" t="s">
        <v>183</v>
      </c>
      <c r="B60" s="67"/>
      <c r="C60" s="67"/>
      <c r="D60" s="69">
        <v>112635.37</v>
      </c>
      <c r="E60" s="69">
        <v>112635.37</v>
      </c>
      <c r="F60" s="67"/>
      <c r="G60" s="67"/>
    </row>
    <row r="61" spans="1:7">
      <c r="A61" s="66" t="s">
        <v>184</v>
      </c>
      <c r="B61" s="67"/>
      <c r="C61" s="67"/>
      <c r="D61" s="71">
        <v>-6101.78</v>
      </c>
      <c r="E61" s="71">
        <v>-6101.78</v>
      </c>
      <c r="F61" s="67"/>
      <c r="G61" s="67"/>
    </row>
    <row r="62" spans="1:7">
      <c r="A62" s="66" t="s">
        <v>185</v>
      </c>
      <c r="B62" s="67"/>
      <c r="C62" s="67"/>
      <c r="D62" s="69">
        <v>192888.22</v>
      </c>
      <c r="E62" s="69">
        <v>192888.22</v>
      </c>
      <c r="F62" s="67"/>
      <c r="G62" s="67"/>
    </row>
    <row r="63" spans="1:7">
      <c r="A63" s="66" t="s">
        <v>189</v>
      </c>
      <c r="B63" s="67"/>
      <c r="C63" s="67"/>
      <c r="D63" s="69">
        <v>85233.14</v>
      </c>
      <c r="E63" s="69">
        <v>85233.14</v>
      </c>
      <c r="F63" s="67"/>
      <c r="G63" s="67"/>
    </row>
    <row r="64" spans="1:7">
      <c r="A64" s="63" t="s">
        <v>201</v>
      </c>
      <c r="B64" s="64"/>
      <c r="C64" s="64"/>
      <c r="D64" s="65">
        <v>335916.26</v>
      </c>
      <c r="E64" s="65">
        <v>335916.26</v>
      </c>
      <c r="F64" s="64"/>
      <c r="G64" s="64"/>
    </row>
    <row r="65" spans="1:7">
      <c r="A65" s="66" t="s">
        <v>195</v>
      </c>
      <c r="B65" s="67"/>
      <c r="C65" s="67"/>
      <c r="D65" s="69">
        <v>245912.92</v>
      </c>
      <c r="E65" s="69">
        <v>245912.92</v>
      </c>
      <c r="F65" s="67"/>
      <c r="G65" s="67"/>
    </row>
    <row r="66" spans="1:7">
      <c r="A66" s="66" t="s">
        <v>264</v>
      </c>
      <c r="B66" s="67"/>
      <c r="C66" s="67"/>
      <c r="D66" s="69">
        <v>3101.34</v>
      </c>
      <c r="E66" s="69">
        <v>3101.34</v>
      </c>
      <c r="F66" s="67"/>
      <c r="G66" s="67"/>
    </row>
    <row r="67" spans="1:7">
      <c r="A67" s="66" t="s">
        <v>212</v>
      </c>
      <c r="B67" s="67"/>
      <c r="C67" s="67"/>
      <c r="D67" s="69">
        <v>71888.039999999994</v>
      </c>
      <c r="E67" s="69">
        <v>71888.039999999994</v>
      </c>
      <c r="F67" s="67"/>
      <c r="G67" s="67"/>
    </row>
    <row r="68" spans="1:7">
      <c r="A68" s="66" t="s">
        <v>200</v>
      </c>
      <c r="B68" s="67"/>
      <c r="C68" s="67"/>
      <c r="D68" s="69">
        <v>13500</v>
      </c>
      <c r="E68" s="69">
        <v>13500</v>
      </c>
      <c r="F68" s="67"/>
      <c r="G68" s="67"/>
    </row>
    <row r="69" spans="1:7">
      <c r="A69" s="66" t="s">
        <v>188</v>
      </c>
      <c r="B69" s="67"/>
      <c r="C69" s="67"/>
      <c r="D69" s="69">
        <v>1513.96</v>
      </c>
      <c r="E69" s="69">
        <v>1513.96</v>
      </c>
      <c r="F69" s="67"/>
      <c r="G69" s="67"/>
    </row>
    <row r="70" spans="1:7">
      <c r="A70" s="63" t="s">
        <v>202</v>
      </c>
      <c r="B70" s="64"/>
      <c r="C70" s="64"/>
      <c r="D70" s="65">
        <v>158923.17000000001</v>
      </c>
      <c r="E70" s="65">
        <v>158923.17000000001</v>
      </c>
      <c r="F70" s="64"/>
      <c r="G70" s="64"/>
    </row>
    <row r="71" spans="1:7">
      <c r="A71" s="66" t="s">
        <v>194</v>
      </c>
      <c r="B71" s="67"/>
      <c r="C71" s="67"/>
      <c r="D71" s="69">
        <v>14717.64</v>
      </c>
      <c r="E71" s="69">
        <v>14717.64</v>
      </c>
      <c r="F71" s="67"/>
      <c r="G71" s="67"/>
    </row>
    <row r="72" spans="1:7">
      <c r="A72" s="66" t="s">
        <v>179</v>
      </c>
      <c r="B72" s="67"/>
      <c r="C72" s="67"/>
      <c r="D72" s="69">
        <v>1418.54</v>
      </c>
      <c r="E72" s="69">
        <v>1418.54</v>
      </c>
      <c r="F72" s="67"/>
      <c r="G72" s="67"/>
    </row>
    <row r="73" spans="1:7">
      <c r="A73" s="66" t="s">
        <v>264</v>
      </c>
      <c r="B73" s="67"/>
      <c r="C73" s="67"/>
      <c r="D73" s="69">
        <v>7200.09</v>
      </c>
      <c r="E73" s="69">
        <v>7200.09</v>
      </c>
      <c r="F73" s="67"/>
      <c r="G73" s="67"/>
    </row>
    <row r="74" spans="1:7">
      <c r="A74" s="66" t="s">
        <v>263</v>
      </c>
      <c r="B74" s="67"/>
      <c r="C74" s="67"/>
      <c r="D74" s="69">
        <v>1620</v>
      </c>
      <c r="E74" s="69">
        <v>1620</v>
      </c>
      <c r="F74" s="67"/>
      <c r="G74" s="67"/>
    </row>
    <row r="75" spans="1:7">
      <c r="A75" s="66" t="s">
        <v>181</v>
      </c>
      <c r="B75" s="67"/>
      <c r="C75" s="67"/>
      <c r="D75" s="69">
        <v>127415.31</v>
      </c>
      <c r="E75" s="69">
        <v>127415.31</v>
      </c>
      <c r="F75" s="67"/>
      <c r="G75" s="67"/>
    </row>
    <row r="76" spans="1:7">
      <c r="A76" s="66" t="s">
        <v>183</v>
      </c>
      <c r="B76" s="67"/>
      <c r="C76" s="67"/>
      <c r="D76" s="69">
        <v>6551.59</v>
      </c>
      <c r="E76" s="69">
        <v>6551.59</v>
      </c>
      <c r="F76" s="67"/>
      <c r="G76" s="67"/>
    </row>
    <row r="77" spans="1:7">
      <c r="A77" s="63" t="s">
        <v>203</v>
      </c>
      <c r="B77" s="64"/>
      <c r="C77" s="64"/>
      <c r="D77" s="65">
        <v>5887046.6600000001</v>
      </c>
      <c r="E77" s="65">
        <v>5887046.6600000001</v>
      </c>
      <c r="F77" s="64"/>
      <c r="G77" s="64"/>
    </row>
    <row r="78" spans="1:7">
      <c r="A78" s="66" t="s">
        <v>179</v>
      </c>
      <c r="B78" s="67"/>
      <c r="C78" s="67"/>
      <c r="D78" s="69">
        <v>135752.74</v>
      </c>
      <c r="E78" s="69">
        <v>135752.74</v>
      </c>
      <c r="F78" s="67"/>
      <c r="G78" s="67"/>
    </row>
    <row r="79" spans="1:7">
      <c r="A79" s="66" t="s">
        <v>180</v>
      </c>
      <c r="B79" s="67"/>
      <c r="C79" s="67"/>
      <c r="D79" s="69">
        <v>4059132.96</v>
      </c>
      <c r="E79" s="69">
        <v>4059132.96</v>
      </c>
      <c r="F79" s="67"/>
      <c r="G79" s="67"/>
    </row>
    <row r="80" spans="1:7">
      <c r="A80" s="66" t="s">
        <v>263</v>
      </c>
      <c r="B80" s="67"/>
      <c r="C80" s="67"/>
      <c r="D80" s="69">
        <v>1620</v>
      </c>
      <c r="E80" s="69">
        <v>1620</v>
      </c>
      <c r="F80" s="67"/>
      <c r="G80" s="67"/>
    </row>
    <row r="81" spans="1:7">
      <c r="A81" s="66" t="s">
        <v>181</v>
      </c>
      <c r="B81" s="67"/>
      <c r="C81" s="67"/>
      <c r="D81" s="69">
        <v>538825.80000000005</v>
      </c>
      <c r="E81" s="69">
        <v>538825.80000000005</v>
      </c>
      <c r="F81" s="67"/>
      <c r="G81" s="67"/>
    </row>
    <row r="82" spans="1:7">
      <c r="A82" s="66" t="s">
        <v>182</v>
      </c>
      <c r="B82" s="67"/>
      <c r="C82" s="67"/>
      <c r="D82" s="69">
        <v>56709.51</v>
      </c>
      <c r="E82" s="69">
        <v>56709.51</v>
      </c>
      <c r="F82" s="67"/>
      <c r="G82" s="67"/>
    </row>
    <row r="83" spans="1:7">
      <c r="A83" s="66" t="s">
        <v>183</v>
      </c>
      <c r="B83" s="67"/>
      <c r="C83" s="67"/>
      <c r="D83" s="69">
        <v>26570.34</v>
      </c>
      <c r="E83" s="69">
        <v>26570.34</v>
      </c>
      <c r="F83" s="67"/>
      <c r="G83" s="67"/>
    </row>
    <row r="84" spans="1:7">
      <c r="A84" s="66" t="s">
        <v>184</v>
      </c>
      <c r="B84" s="67"/>
      <c r="C84" s="67"/>
      <c r="D84" s="71">
        <v>-20315.29</v>
      </c>
      <c r="E84" s="71">
        <v>-20315.29</v>
      </c>
      <c r="F84" s="67"/>
      <c r="G84" s="67"/>
    </row>
    <row r="85" spans="1:7">
      <c r="A85" s="66" t="s">
        <v>185</v>
      </c>
      <c r="B85" s="67"/>
      <c r="C85" s="67"/>
      <c r="D85" s="69">
        <v>1088750.6000000001</v>
      </c>
      <c r="E85" s="69">
        <v>1088750.6000000001</v>
      </c>
      <c r="F85" s="67"/>
      <c r="G85" s="67"/>
    </row>
    <row r="86" spans="1:7">
      <c r="A86" s="63" t="s">
        <v>204</v>
      </c>
      <c r="B86" s="64"/>
      <c r="C86" s="64"/>
      <c r="D86" s="65">
        <v>1818620.76</v>
      </c>
      <c r="E86" s="65">
        <v>1818620.76</v>
      </c>
      <c r="F86" s="64"/>
      <c r="G86" s="64"/>
    </row>
    <row r="87" spans="1:7">
      <c r="A87" s="66" t="s">
        <v>179</v>
      </c>
      <c r="B87" s="67"/>
      <c r="C87" s="67"/>
      <c r="D87" s="69">
        <v>311935.09999999998</v>
      </c>
      <c r="E87" s="69">
        <v>311935.09999999998</v>
      </c>
      <c r="F87" s="67"/>
      <c r="G87" s="67"/>
    </row>
    <row r="88" spans="1:7">
      <c r="A88" s="66" t="s">
        <v>180</v>
      </c>
      <c r="B88" s="67"/>
      <c r="C88" s="67"/>
      <c r="D88" s="69">
        <v>499569.27</v>
      </c>
      <c r="E88" s="69">
        <v>499569.27</v>
      </c>
      <c r="F88" s="67"/>
      <c r="G88" s="67"/>
    </row>
    <row r="89" spans="1:7">
      <c r="A89" s="66" t="s">
        <v>195</v>
      </c>
      <c r="B89" s="67"/>
      <c r="C89" s="67"/>
      <c r="D89" s="69">
        <v>55066.91</v>
      </c>
      <c r="E89" s="69">
        <v>55066.91</v>
      </c>
      <c r="F89" s="67"/>
      <c r="G89" s="67"/>
    </row>
    <row r="90" spans="1:7">
      <c r="A90" s="66" t="s">
        <v>181</v>
      </c>
      <c r="B90" s="67"/>
      <c r="C90" s="67"/>
      <c r="D90" s="69">
        <v>774617.27</v>
      </c>
      <c r="E90" s="69">
        <v>774617.27</v>
      </c>
      <c r="F90" s="67"/>
      <c r="G90" s="67"/>
    </row>
    <row r="91" spans="1:7">
      <c r="A91" s="66" t="s">
        <v>182</v>
      </c>
      <c r="B91" s="67"/>
      <c r="C91" s="67"/>
      <c r="D91" s="69">
        <v>6977.61</v>
      </c>
      <c r="E91" s="69">
        <v>6977.61</v>
      </c>
      <c r="F91" s="67"/>
      <c r="G91" s="67"/>
    </row>
    <row r="92" spans="1:7">
      <c r="A92" s="66" t="s">
        <v>183</v>
      </c>
      <c r="B92" s="67"/>
      <c r="C92" s="67"/>
      <c r="D92" s="69">
        <v>25642.16</v>
      </c>
      <c r="E92" s="69">
        <v>25642.16</v>
      </c>
      <c r="F92" s="67"/>
      <c r="G92" s="67"/>
    </row>
    <row r="93" spans="1:7">
      <c r="A93" s="66" t="s">
        <v>184</v>
      </c>
      <c r="B93" s="67"/>
      <c r="C93" s="67"/>
      <c r="D93" s="71">
        <v>-4707.29</v>
      </c>
      <c r="E93" s="71">
        <v>-4707.29</v>
      </c>
      <c r="F93" s="67"/>
      <c r="G93" s="67"/>
    </row>
    <row r="94" spans="1:7">
      <c r="A94" s="66" t="s">
        <v>185</v>
      </c>
      <c r="B94" s="67"/>
      <c r="C94" s="67"/>
      <c r="D94" s="69">
        <v>149519.73000000001</v>
      </c>
      <c r="E94" s="69">
        <v>149519.73000000001</v>
      </c>
      <c r="F94" s="67"/>
      <c r="G94" s="67"/>
    </row>
    <row r="95" spans="1:7">
      <c r="A95" s="63" t="s">
        <v>205</v>
      </c>
      <c r="B95" s="64"/>
      <c r="C95" s="64"/>
      <c r="D95" s="65">
        <v>931657.13</v>
      </c>
      <c r="E95" s="65">
        <v>931657.13</v>
      </c>
      <c r="F95" s="64"/>
      <c r="G95" s="64"/>
    </row>
    <row r="96" spans="1:7">
      <c r="A96" s="66" t="s">
        <v>179</v>
      </c>
      <c r="B96" s="67"/>
      <c r="C96" s="67"/>
      <c r="D96" s="69">
        <v>84245.81</v>
      </c>
      <c r="E96" s="69">
        <v>84245.81</v>
      </c>
      <c r="F96" s="67"/>
      <c r="G96" s="67"/>
    </row>
    <row r="97" spans="1:7">
      <c r="A97" s="66" t="s">
        <v>180</v>
      </c>
      <c r="B97" s="67"/>
      <c r="C97" s="67"/>
      <c r="D97" s="69">
        <v>569464.44999999995</v>
      </c>
      <c r="E97" s="69">
        <v>569464.44999999995</v>
      </c>
      <c r="F97" s="67"/>
      <c r="G97" s="67"/>
    </row>
    <row r="98" spans="1:7">
      <c r="A98" s="66" t="s">
        <v>195</v>
      </c>
      <c r="B98" s="67"/>
      <c r="C98" s="67"/>
      <c r="D98" s="69">
        <v>16610.919999999998</v>
      </c>
      <c r="E98" s="69">
        <v>16610.919999999998</v>
      </c>
      <c r="F98" s="67"/>
      <c r="G98" s="67"/>
    </row>
    <row r="99" spans="1:7">
      <c r="A99" s="66" t="s">
        <v>181</v>
      </c>
      <c r="B99" s="67"/>
      <c r="C99" s="67"/>
      <c r="D99" s="69">
        <v>79177.95</v>
      </c>
      <c r="E99" s="69">
        <v>79177.95</v>
      </c>
      <c r="F99" s="67"/>
      <c r="G99" s="67"/>
    </row>
    <row r="100" spans="1:7">
      <c r="A100" s="66" t="s">
        <v>182</v>
      </c>
      <c r="B100" s="67"/>
      <c r="C100" s="67"/>
      <c r="D100" s="69">
        <v>7943.28</v>
      </c>
      <c r="E100" s="69">
        <v>7943.28</v>
      </c>
      <c r="F100" s="67"/>
      <c r="G100" s="67"/>
    </row>
    <row r="101" spans="1:7">
      <c r="A101" s="66" t="s">
        <v>183</v>
      </c>
      <c r="B101" s="67"/>
      <c r="C101" s="67"/>
      <c r="D101" s="69">
        <v>13623.44</v>
      </c>
      <c r="E101" s="69">
        <v>13623.44</v>
      </c>
      <c r="F101" s="67"/>
      <c r="G101" s="67"/>
    </row>
    <row r="102" spans="1:7">
      <c r="A102" s="66" t="s">
        <v>184</v>
      </c>
      <c r="B102" s="67"/>
      <c r="C102" s="67"/>
      <c r="D102" s="71">
        <v>-3175.29</v>
      </c>
      <c r="E102" s="71">
        <v>-3175.29</v>
      </c>
      <c r="F102" s="67"/>
      <c r="G102" s="67"/>
    </row>
    <row r="103" spans="1:7">
      <c r="A103" s="66" t="s">
        <v>185</v>
      </c>
      <c r="B103" s="67"/>
      <c r="C103" s="67"/>
      <c r="D103" s="69">
        <v>163766.57</v>
      </c>
      <c r="E103" s="69">
        <v>163766.57</v>
      </c>
      <c r="F103" s="67"/>
      <c r="G103" s="67"/>
    </row>
    <row r="104" spans="1:7">
      <c r="A104" s="63" t="s">
        <v>206</v>
      </c>
      <c r="B104" s="64"/>
      <c r="C104" s="64"/>
      <c r="D104" s="65">
        <v>2598581.38</v>
      </c>
      <c r="E104" s="65">
        <v>2598581.38</v>
      </c>
      <c r="F104" s="64"/>
      <c r="G104" s="64"/>
    </row>
    <row r="105" spans="1:7">
      <c r="A105" s="66" t="s">
        <v>180</v>
      </c>
      <c r="B105" s="67"/>
      <c r="C105" s="67"/>
      <c r="D105" s="69">
        <v>1897258.27</v>
      </c>
      <c r="E105" s="69">
        <v>1897258.27</v>
      </c>
      <c r="F105" s="67"/>
      <c r="G105" s="67"/>
    </row>
    <row r="106" spans="1:7">
      <c r="A106" s="66" t="s">
        <v>264</v>
      </c>
      <c r="B106" s="67"/>
      <c r="C106" s="67"/>
      <c r="D106" s="69">
        <v>30600</v>
      </c>
      <c r="E106" s="69">
        <v>30600</v>
      </c>
      <c r="F106" s="67"/>
      <c r="G106" s="67"/>
    </row>
    <row r="107" spans="1:7">
      <c r="A107" s="66" t="s">
        <v>262</v>
      </c>
      <c r="B107" s="67"/>
      <c r="C107" s="67"/>
      <c r="D107" s="69">
        <v>27080</v>
      </c>
      <c r="E107" s="69">
        <v>27080</v>
      </c>
      <c r="F107" s="67"/>
      <c r="G107" s="67"/>
    </row>
    <row r="108" spans="1:7">
      <c r="A108" s="66" t="s">
        <v>263</v>
      </c>
      <c r="B108" s="67"/>
      <c r="C108" s="67"/>
      <c r="D108" s="69">
        <v>6480</v>
      </c>
      <c r="E108" s="69">
        <v>6480</v>
      </c>
      <c r="F108" s="67"/>
      <c r="G108" s="67"/>
    </row>
    <row r="109" spans="1:7">
      <c r="A109" s="66" t="s">
        <v>181</v>
      </c>
      <c r="B109" s="67"/>
      <c r="C109" s="67"/>
      <c r="D109" s="69">
        <v>30684.639999999999</v>
      </c>
      <c r="E109" s="69">
        <v>30684.639999999999</v>
      </c>
      <c r="F109" s="67"/>
      <c r="G109" s="67"/>
    </row>
    <row r="110" spans="1:7">
      <c r="A110" s="66" t="s">
        <v>182</v>
      </c>
      <c r="B110" s="67"/>
      <c r="C110" s="67"/>
      <c r="D110" s="69">
        <v>26561.63</v>
      </c>
      <c r="E110" s="69">
        <v>26561.63</v>
      </c>
      <c r="F110" s="67"/>
      <c r="G110" s="67"/>
    </row>
    <row r="111" spans="1:7">
      <c r="A111" s="66" t="s">
        <v>183</v>
      </c>
      <c r="B111" s="67"/>
      <c r="C111" s="67"/>
      <c r="D111" s="69">
        <v>13309.82</v>
      </c>
      <c r="E111" s="69">
        <v>13309.82</v>
      </c>
      <c r="F111" s="67"/>
      <c r="G111" s="67"/>
    </row>
    <row r="112" spans="1:7">
      <c r="A112" s="66" t="s">
        <v>185</v>
      </c>
      <c r="B112" s="67"/>
      <c r="C112" s="67"/>
      <c r="D112" s="69">
        <v>538402.93999999994</v>
      </c>
      <c r="E112" s="69">
        <v>538402.93999999994</v>
      </c>
      <c r="F112" s="67"/>
      <c r="G112" s="67"/>
    </row>
    <row r="113" spans="1:7">
      <c r="A113" s="66" t="s">
        <v>189</v>
      </c>
      <c r="B113" s="67"/>
      <c r="C113" s="67"/>
      <c r="D113" s="69">
        <v>28204.080000000002</v>
      </c>
      <c r="E113" s="69">
        <v>28204.080000000002</v>
      </c>
      <c r="F113" s="67"/>
      <c r="G113" s="67"/>
    </row>
    <row r="114" spans="1:7">
      <c r="A114" s="63" t="s">
        <v>207</v>
      </c>
      <c r="B114" s="64"/>
      <c r="C114" s="64"/>
      <c r="D114" s="65">
        <v>243158.23</v>
      </c>
      <c r="E114" s="65">
        <v>243158.23</v>
      </c>
      <c r="F114" s="64"/>
      <c r="G114" s="64"/>
    </row>
    <row r="115" spans="1:7">
      <c r="A115" s="66" t="s">
        <v>179</v>
      </c>
      <c r="B115" s="67"/>
      <c r="C115" s="67"/>
      <c r="D115" s="69">
        <v>133056.29</v>
      </c>
      <c r="E115" s="69">
        <v>133056.29</v>
      </c>
      <c r="F115" s="67"/>
      <c r="G115" s="67"/>
    </row>
    <row r="116" spans="1:7">
      <c r="A116" s="66" t="s">
        <v>195</v>
      </c>
      <c r="B116" s="67"/>
      <c r="C116" s="67"/>
      <c r="D116" s="69">
        <v>30119.91</v>
      </c>
      <c r="E116" s="69">
        <v>30119.91</v>
      </c>
      <c r="F116" s="67"/>
      <c r="G116" s="67"/>
    </row>
    <row r="117" spans="1:7">
      <c r="A117" s="66" t="s">
        <v>181</v>
      </c>
      <c r="B117" s="67"/>
      <c r="C117" s="67"/>
      <c r="D117" s="69">
        <v>54312.03</v>
      </c>
      <c r="E117" s="69">
        <v>54312.03</v>
      </c>
      <c r="F117" s="67"/>
      <c r="G117" s="67"/>
    </row>
    <row r="118" spans="1:7">
      <c r="A118" s="66" t="s">
        <v>186</v>
      </c>
      <c r="B118" s="67"/>
      <c r="C118" s="67"/>
      <c r="D118" s="69">
        <v>9750</v>
      </c>
      <c r="E118" s="69">
        <v>9750</v>
      </c>
      <c r="F118" s="67"/>
      <c r="G118" s="67"/>
    </row>
    <row r="119" spans="1:7">
      <c r="A119" s="66" t="s">
        <v>187</v>
      </c>
      <c r="B119" s="67"/>
      <c r="C119" s="67"/>
      <c r="D119" s="69">
        <v>12500</v>
      </c>
      <c r="E119" s="69">
        <v>12500</v>
      </c>
      <c r="F119" s="67"/>
      <c r="G119" s="67"/>
    </row>
    <row r="120" spans="1:7">
      <c r="A120" s="66" t="s">
        <v>188</v>
      </c>
      <c r="B120" s="67"/>
      <c r="C120" s="67"/>
      <c r="D120" s="69">
        <v>3420</v>
      </c>
      <c r="E120" s="69">
        <v>3420</v>
      </c>
      <c r="F120" s="67"/>
      <c r="G120" s="67"/>
    </row>
    <row r="121" spans="1:7">
      <c r="A121" s="63" t="s">
        <v>209</v>
      </c>
      <c r="B121" s="64"/>
      <c r="C121" s="64"/>
      <c r="D121" s="65">
        <v>742042.32</v>
      </c>
      <c r="E121" s="65">
        <v>742042.32</v>
      </c>
      <c r="F121" s="64"/>
      <c r="G121" s="64"/>
    </row>
    <row r="122" spans="1:7">
      <c r="A122" s="66" t="s">
        <v>210</v>
      </c>
      <c r="B122" s="67"/>
      <c r="C122" s="67"/>
      <c r="D122" s="69">
        <v>2542.38</v>
      </c>
      <c r="E122" s="69">
        <v>2542.38</v>
      </c>
      <c r="F122" s="67"/>
      <c r="G122" s="67"/>
    </row>
    <row r="123" spans="1:7">
      <c r="A123" s="66" t="s">
        <v>195</v>
      </c>
      <c r="B123" s="67"/>
      <c r="C123" s="67"/>
      <c r="D123" s="69">
        <v>6080.31</v>
      </c>
      <c r="E123" s="69">
        <v>6080.31</v>
      </c>
      <c r="F123" s="67"/>
      <c r="G123" s="67"/>
    </row>
    <row r="124" spans="1:7">
      <c r="A124" s="66" t="s">
        <v>181</v>
      </c>
      <c r="B124" s="67"/>
      <c r="C124" s="67"/>
      <c r="D124" s="69">
        <v>697941.34</v>
      </c>
      <c r="E124" s="69">
        <v>697941.34</v>
      </c>
      <c r="F124" s="67"/>
      <c r="G124" s="67"/>
    </row>
    <row r="125" spans="1:7">
      <c r="A125" s="66" t="s">
        <v>183</v>
      </c>
      <c r="B125" s="67"/>
      <c r="C125" s="67"/>
      <c r="D125" s="69">
        <v>6634.29</v>
      </c>
      <c r="E125" s="69">
        <v>6634.29</v>
      </c>
      <c r="F125" s="67"/>
      <c r="G125" s="67"/>
    </row>
    <row r="126" spans="1:7">
      <c r="A126" s="66" t="s">
        <v>187</v>
      </c>
      <c r="B126" s="67"/>
      <c r="C126" s="67"/>
      <c r="D126" s="69">
        <v>28580</v>
      </c>
      <c r="E126" s="69">
        <v>28580</v>
      </c>
      <c r="F126" s="67"/>
      <c r="G126" s="67"/>
    </row>
    <row r="127" spans="1:7">
      <c r="A127" s="66" t="s">
        <v>188</v>
      </c>
      <c r="B127" s="67"/>
      <c r="C127" s="67"/>
      <c r="D127" s="70">
        <v>264</v>
      </c>
      <c r="E127" s="70">
        <v>264</v>
      </c>
      <c r="F127" s="67"/>
      <c r="G127" s="67"/>
    </row>
    <row r="128" spans="1:7">
      <c r="A128" s="63" t="s">
        <v>211</v>
      </c>
      <c r="B128" s="64"/>
      <c r="C128" s="64"/>
      <c r="D128" s="65">
        <v>6497237.4100000001</v>
      </c>
      <c r="E128" s="65">
        <v>6497237.4100000001</v>
      </c>
      <c r="F128" s="64"/>
      <c r="G128" s="64"/>
    </row>
    <row r="129" spans="1:7">
      <c r="A129" s="66" t="s">
        <v>179</v>
      </c>
      <c r="B129" s="67"/>
      <c r="C129" s="67"/>
      <c r="D129" s="69">
        <v>966320.2</v>
      </c>
      <c r="E129" s="69">
        <v>966320.2</v>
      </c>
      <c r="F129" s="67"/>
      <c r="G129" s="67"/>
    </row>
    <row r="130" spans="1:7">
      <c r="A130" s="66" t="s">
        <v>195</v>
      </c>
      <c r="B130" s="67"/>
      <c r="C130" s="67"/>
      <c r="D130" s="69">
        <v>62200.03</v>
      </c>
      <c r="E130" s="69">
        <v>62200.03</v>
      </c>
      <c r="F130" s="67"/>
      <c r="G130" s="67"/>
    </row>
    <row r="131" spans="1:7">
      <c r="A131" s="66" t="s">
        <v>181</v>
      </c>
      <c r="B131" s="67"/>
      <c r="C131" s="67"/>
      <c r="D131" s="69">
        <v>4474823.83</v>
      </c>
      <c r="E131" s="69">
        <v>4474823.83</v>
      </c>
      <c r="F131" s="67"/>
      <c r="G131" s="67"/>
    </row>
    <row r="132" spans="1:7">
      <c r="A132" s="66" t="s">
        <v>212</v>
      </c>
      <c r="B132" s="67"/>
      <c r="C132" s="67"/>
      <c r="D132" s="69">
        <v>3420</v>
      </c>
      <c r="E132" s="69">
        <v>3420</v>
      </c>
      <c r="F132" s="67"/>
      <c r="G132" s="67"/>
    </row>
    <row r="133" spans="1:7">
      <c r="A133" s="66" t="s">
        <v>200</v>
      </c>
      <c r="B133" s="67"/>
      <c r="C133" s="67"/>
      <c r="D133" s="69">
        <v>22800</v>
      </c>
      <c r="E133" s="69">
        <v>22800</v>
      </c>
      <c r="F133" s="67"/>
      <c r="G133" s="67"/>
    </row>
    <row r="134" spans="1:7">
      <c r="A134" s="66" t="s">
        <v>183</v>
      </c>
      <c r="B134" s="67"/>
      <c r="C134" s="67"/>
      <c r="D134" s="69">
        <v>56828.09</v>
      </c>
      <c r="E134" s="69">
        <v>56828.09</v>
      </c>
      <c r="F134" s="67"/>
      <c r="G134" s="67"/>
    </row>
    <row r="135" spans="1:7">
      <c r="A135" s="66" t="s">
        <v>213</v>
      </c>
      <c r="B135" s="67"/>
      <c r="C135" s="67"/>
      <c r="D135" s="69">
        <v>806064.26</v>
      </c>
      <c r="E135" s="69">
        <v>806064.26</v>
      </c>
      <c r="F135" s="67"/>
      <c r="G135" s="67"/>
    </row>
    <row r="136" spans="1:7">
      <c r="A136" s="66" t="s">
        <v>187</v>
      </c>
      <c r="B136" s="67"/>
      <c r="C136" s="67"/>
      <c r="D136" s="69">
        <v>65845</v>
      </c>
      <c r="E136" s="69">
        <v>65845</v>
      </c>
      <c r="F136" s="67"/>
      <c r="G136" s="67"/>
    </row>
    <row r="137" spans="1:7">
      <c r="A137" s="66" t="s">
        <v>188</v>
      </c>
      <c r="B137" s="67"/>
      <c r="C137" s="67"/>
      <c r="D137" s="69">
        <v>36371</v>
      </c>
      <c r="E137" s="69">
        <v>36371</v>
      </c>
      <c r="F137" s="67"/>
      <c r="G137" s="67"/>
    </row>
    <row r="138" spans="1:7">
      <c r="A138" s="66" t="s">
        <v>208</v>
      </c>
      <c r="B138" s="67"/>
      <c r="C138" s="67"/>
      <c r="D138" s="69">
        <v>2565</v>
      </c>
      <c r="E138" s="69">
        <v>2565</v>
      </c>
      <c r="F138" s="67"/>
      <c r="G138" s="67"/>
    </row>
    <row r="139" spans="1:7">
      <c r="A139" s="63" t="s">
        <v>214</v>
      </c>
      <c r="B139" s="64"/>
      <c r="C139" s="64"/>
      <c r="D139" s="65">
        <v>382178.35</v>
      </c>
      <c r="E139" s="65">
        <v>382178.35</v>
      </c>
      <c r="F139" s="64"/>
      <c r="G139" s="64"/>
    </row>
    <row r="140" spans="1:7">
      <c r="A140" s="66" t="s">
        <v>195</v>
      </c>
      <c r="B140" s="67"/>
      <c r="C140" s="67"/>
      <c r="D140" s="69">
        <v>27156.46</v>
      </c>
      <c r="E140" s="69">
        <v>27156.46</v>
      </c>
      <c r="F140" s="67"/>
      <c r="G140" s="67"/>
    </row>
    <row r="141" spans="1:7">
      <c r="A141" s="66" t="s">
        <v>181</v>
      </c>
      <c r="B141" s="67"/>
      <c r="C141" s="67"/>
      <c r="D141" s="69">
        <v>292808.21000000002</v>
      </c>
      <c r="E141" s="69">
        <v>292808.21000000002</v>
      </c>
      <c r="F141" s="67"/>
      <c r="G141" s="67"/>
    </row>
    <row r="142" spans="1:7">
      <c r="A142" s="66" t="s">
        <v>212</v>
      </c>
      <c r="B142" s="67"/>
      <c r="C142" s="67"/>
      <c r="D142" s="69">
        <v>58140</v>
      </c>
      <c r="E142" s="69">
        <v>58140</v>
      </c>
      <c r="F142" s="67"/>
      <c r="G142" s="67"/>
    </row>
    <row r="143" spans="1:7">
      <c r="A143" s="66" t="s">
        <v>183</v>
      </c>
      <c r="B143" s="67"/>
      <c r="C143" s="67"/>
      <c r="D143" s="70">
        <v>561.67999999999995</v>
      </c>
      <c r="E143" s="70">
        <v>561.67999999999995</v>
      </c>
      <c r="F143" s="67"/>
      <c r="G143" s="67"/>
    </row>
    <row r="144" spans="1:7">
      <c r="A144" s="66" t="s">
        <v>188</v>
      </c>
      <c r="B144" s="67"/>
      <c r="C144" s="67"/>
      <c r="D144" s="69">
        <v>3512</v>
      </c>
      <c r="E144" s="69">
        <v>3512</v>
      </c>
      <c r="F144" s="67"/>
      <c r="G144" s="67"/>
    </row>
    <row r="145" spans="1:7">
      <c r="A145" s="63" t="s">
        <v>215</v>
      </c>
      <c r="B145" s="64"/>
      <c r="C145" s="64"/>
      <c r="D145" s="65">
        <v>500849.05</v>
      </c>
      <c r="E145" s="65">
        <v>500849.05</v>
      </c>
      <c r="F145" s="64"/>
      <c r="G145" s="64"/>
    </row>
    <row r="146" spans="1:7">
      <c r="A146" s="66" t="s">
        <v>179</v>
      </c>
      <c r="B146" s="67"/>
      <c r="C146" s="67"/>
      <c r="D146" s="69">
        <v>2687.28</v>
      </c>
      <c r="E146" s="69">
        <v>2687.28</v>
      </c>
      <c r="F146" s="67"/>
      <c r="G146" s="67"/>
    </row>
    <row r="147" spans="1:7">
      <c r="A147" s="66" t="s">
        <v>195</v>
      </c>
      <c r="B147" s="67"/>
      <c r="C147" s="67"/>
      <c r="D147" s="69">
        <v>1677.97</v>
      </c>
      <c r="E147" s="69">
        <v>1677.97</v>
      </c>
      <c r="F147" s="67"/>
      <c r="G147" s="67"/>
    </row>
    <row r="148" spans="1:7">
      <c r="A148" s="66" t="s">
        <v>181</v>
      </c>
      <c r="B148" s="67"/>
      <c r="C148" s="67"/>
      <c r="D148" s="69">
        <v>495639.16</v>
      </c>
      <c r="E148" s="69">
        <v>495639.16</v>
      </c>
      <c r="F148" s="67"/>
      <c r="G148" s="67"/>
    </row>
    <row r="149" spans="1:7">
      <c r="A149" s="66" t="s">
        <v>183</v>
      </c>
      <c r="B149" s="67"/>
      <c r="C149" s="67"/>
      <c r="D149" s="70">
        <v>844.64</v>
      </c>
      <c r="E149" s="70">
        <v>844.64</v>
      </c>
      <c r="F149" s="67"/>
      <c r="G149" s="67"/>
    </row>
    <row r="150" spans="1:7">
      <c r="A150" s="63" t="s">
        <v>216</v>
      </c>
      <c r="B150" s="64"/>
      <c r="C150" s="64"/>
      <c r="D150" s="65">
        <v>2929866.59</v>
      </c>
      <c r="E150" s="65">
        <v>2929866.59</v>
      </c>
      <c r="F150" s="64"/>
      <c r="G150" s="64"/>
    </row>
    <row r="151" spans="1:7">
      <c r="A151" s="66" t="s">
        <v>180</v>
      </c>
      <c r="B151" s="67"/>
      <c r="C151" s="67"/>
      <c r="D151" s="69">
        <v>2223860.23</v>
      </c>
      <c r="E151" s="69">
        <v>2223860.23</v>
      </c>
      <c r="F151" s="67"/>
      <c r="G151" s="67"/>
    </row>
    <row r="152" spans="1:7">
      <c r="A152" s="66" t="s">
        <v>195</v>
      </c>
      <c r="B152" s="67"/>
      <c r="C152" s="67"/>
      <c r="D152" s="69">
        <v>10618.98</v>
      </c>
      <c r="E152" s="69">
        <v>10618.98</v>
      </c>
      <c r="F152" s="67"/>
      <c r="G152" s="67"/>
    </row>
    <row r="153" spans="1:7">
      <c r="A153" s="66" t="s">
        <v>182</v>
      </c>
      <c r="B153" s="67"/>
      <c r="C153" s="67"/>
      <c r="D153" s="69">
        <v>31101.85</v>
      </c>
      <c r="E153" s="69">
        <v>31101.85</v>
      </c>
      <c r="F153" s="67"/>
      <c r="G153" s="67"/>
    </row>
    <row r="154" spans="1:7">
      <c r="A154" s="66" t="s">
        <v>183</v>
      </c>
      <c r="B154" s="67"/>
      <c r="C154" s="67"/>
      <c r="D154" s="69">
        <v>12003.6</v>
      </c>
      <c r="E154" s="69">
        <v>12003.6</v>
      </c>
      <c r="F154" s="67"/>
      <c r="G154" s="67"/>
    </row>
    <row r="155" spans="1:7">
      <c r="A155" s="66" t="s">
        <v>184</v>
      </c>
      <c r="B155" s="67"/>
      <c r="C155" s="67"/>
      <c r="D155" s="71">
        <v>-14186.39</v>
      </c>
      <c r="E155" s="71">
        <v>-14186.39</v>
      </c>
      <c r="F155" s="67"/>
      <c r="G155" s="67"/>
    </row>
    <row r="156" spans="1:7">
      <c r="A156" s="66" t="s">
        <v>185</v>
      </c>
      <c r="B156" s="67"/>
      <c r="C156" s="67"/>
      <c r="D156" s="69">
        <v>666468.31999999995</v>
      </c>
      <c r="E156" s="69">
        <v>666468.31999999995</v>
      </c>
      <c r="F156" s="67"/>
      <c r="G156" s="67"/>
    </row>
    <row r="157" spans="1:7">
      <c r="A157" s="63" t="s">
        <v>217</v>
      </c>
      <c r="B157" s="64"/>
      <c r="C157" s="64"/>
      <c r="D157" s="65">
        <v>691812.77</v>
      </c>
      <c r="E157" s="65">
        <v>691812.77</v>
      </c>
      <c r="F157" s="64"/>
      <c r="G157" s="64"/>
    </row>
    <row r="158" spans="1:7">
      <c r="A158" s="66" t="s">
        <v>181</v>
      </c>
      <c r="B158" s="67"/>
      <c r="C158" s="67"/>
      <c r="D158" s="69">
        <v>691812.77</v>
      </c>
      <c r="E158" s="69">
        <v>691812.77</v>
      </c>
      <c r="F158" s="67"/>
      <c r="G158" s="67"/>
    </row>
    <row r="159" spans="1:7">
      <c r="A159" s="63" t="s">
        <v>218</v>
      </c>
      <c r="B159" s="64"/>
      <c r="C159" s="64"/>
      <c r="D159" s="65">
        <v>23352468.899999999</v>
      </c>
      <c r="E159" s="65">
        <v>23352468.899999999</v>
      </c>
      <c r="F159" s="64"/>
      <c r="G159" s="64"/>
    </row>
    <row r="160" spans="1:7">
      <c r="A160" s="66" t="s">
        <v>194</v>
      </c>
      <c r="B160" s="67"/>
      <c r="C160" s="67"/>
      <c r="D160" s="69">
        <v>6871886.0099999998</v>
      </c>
      <c r="E160" s="69">
        <v>6871886.0099999998</v>
      </c>
      <c r="F160" s="67"/>
      <c r="G160" s="67"/>
    </row>
    <row r="161" spans="1:7">
      <c r="A161" s="66" t="s">
        <v>219</v>
      </c>
      <c r="B161" s="67"/>
      <c r="C161" s="67"/>
      <c r="D161" s="69">
        <v>1095.94</v>
      </c>
      <c r="E161" s="69">
        <v>1095.94</v>
      </c>
      <c r="F161" s="67"/>
      <c r="G161" s="67"/>
    </row>
    <row r="162" spans="1:7">
      <c r="A162" s="66" t="s">
        <v>220</v>
      </c>
      <c r="B162" s="67"/>
      <c r="C162" s="67"/>
      <c r="D162" s="69">
        <v>278055.84999999998</v>
      </c>
      <c r="E162" s="69">
        <v>278055.84999999998</v>
      </c>
      <c r="F162" s="67"/>
      <c r="G162" s="67"/>
    </row>
    <row r="163" spans="1:7">
      <c r="A163" s="66" t="s">
        <v>221</v>
      </c>
      <c r="B163" s="67"/>
      <c r="C163" s="67"/>
      <c r="D163" s="69">
        <v>70915.23</v>
      </c>
      <c r="E163" s="69">
        <v>70915.23</v>
      </c>
      <c r="F163" s="67"/>
      <c r="G163" s="67"/>
    </row>
    <row r="164" spans="1:7">
      <c r="A164" s="66" t="s">
        <v>180</v>
      </c>
      <c r="B164" s="67"/>
      <c r="C164" s="67"/>
      <c r="D164" s="69">
        <v>367848</v>
      </c>
      <c r="E164" s="69">
        <v>367848</v>
      </c>
      <c r="F164" s="67"/>
      <c r="G164" s="67"/>
    </row>
    <row r="165" spans="1:7">
      <c r="A165" s="66" t="s">
        <v>195</v>
      </c>
      <c r="B165" s="67"/>
      <c r="C165" s="67"/>
      <c r="D165" s="69">
        <v>10902.72</v>
      </c>
      <c r="E165" s="69">
        <v>10902.72</v>
      </c>
      <c r="F165" s="67"/>
      <c r="G165" s="67"/>
    </row>
    <row r="166" spans="1:7">
      <c r="A166" s="66" t="s">
        <v>262</v>
      </c>
      <c r="B166" s="67"/>
      <c r="C166" s="67"/>
      <c r="D166" s="69">
        <v>7200</v>
      </c>
      <c r="E166" s="69">
        <v>7200</v>
      </c>
      <c r="F166" s="67"/>
      <c r="G166" s="67"/>
    </row>
    <row r="167" spans="1:7">
      <c r="A167" s="66" t="s">
        <v>263</v>
      </c>
      <c r="B167" s="67"/>
      <c r="C167" s="67"/>
      <c r="D167" s="69">
        <v>3240</v>
      </c>
      <c r="E167" s="69">
        <v>3240</v>
      </c>
      <c r="F167" s="67"/>
      <c r="G167" s="67"/>
    </row>
    <row r="168" spans="1:7">
      <c r="A168" s="66" t="s">
        <v>222</v>
      </c>
      <c r="B168" s="67"/>
      <c r="C168" s="67"/>
      <c r="D168" s="69">
        <v>12891667.359999999</v>
      </c>
      <c r="E168" s="69">
        <v>12891667.359999999</v>
      </c>
      <c r="F168" s="67"/>
      <c r="G168" s="67"/>
    </row>
    <row r="169" spans="1:7">
      <c r="A169" s="66" t="s">
        <v>197</v>
      </c>
      <c r="B169" s="67"/>
      <c r="C169" s="67"/>
      <c r="D169" s="69">
        <v>2206248</v>
      </c>
      <c r="E169" s="69">
        <v>2206248</v>
      </c>
      <c r="F169" s="67"/>
      <c r="G169" s="67"/>
    </row>
    <row r="170" spans="1:7">
      <c r="A170" s="66" t="s">
        <v>191</v>
      </c>
      <c r="B170" s="67"/>
      <c r="C170" s="67"/>
      <c r="D170" s="69">
        <v>2040</v>
      </c>
      <c r="E170" s="69">
        <v>2040</v>
      </c>
      <c r="F170" s="67"/>
      <c r="G170" s="67"/>
    </row>
    <row r="171" spans="1:7">
      <c r="A171" s="66" t="s">
        <v>212</v>
      </c>
      <c r="B171" s="67"/>
      <c r="C171" s="67"/>
      <c r="D171" s="69">
        <v>126344.06</v>
      </c>
      <c r="E171" s="69">
        <v>126344.06</v>
      </c>
      <c r="F171" s="67"/>
      <c r="G171" s="67"/>
    </row>
    <row r="172" spans="1:7">
      <c r="A172" s="66" t="s">
        <v>265</v>
      </c>
      <c r="B172" s="67"/>
      <c r="C172" s="67"/>
      <c r="D172" s="69">
        <v>9915.2800000000007</v>
      </c>
      <c r="E172" s="69">
        <v>9915.2800000000007</v>
      </c>
      <c r="F172" s="67"/>
      <c r="G172" s="67"/>
    </row>
    <row r="173" spans="1:7">
      <c r="A173" s="66" t="s">
        <v>200</v>
      </c>
      <c r="B173" s="67"/>
      <c r="C173" s="67"/>
      <c r="D173" s="69">
        <v>7627.12</v>
      </c>
      <c r="E173" s="69">
        <v>7627.12</v>
      </c>
      <c r="F173" s="67"/>
      <c r="G173" s="67"/>
    </row>
    <row r="174" spans="1:7">
      <c r="A174" s="66" t="s">
        <v>266</v>
      </c>
      <c r="B174" s="67"/>
      <c r="C174" s="67"/>
      <c r="D174" s="69">
        <v>19800</v>
      </c>
      <c r="E174" s="69">
        <v>19800</v>
      </c>
      <c r="F174" s="67"/>
      <c r="G174" s="67"/>
    </row>
    <row r="175" spans="1:7">
      <c r="A175" s="66" t="s">
        <v>185</v>
      </c>
      <c r="B175" s="67"/>
      <c r="C175" s="67"/>
      <c r="D175" s="69">
        <v>36784.800000000003</v>
      </c>
      <c r="E175" s="69">
        <v>36784.800000000003</v>
      </c>
      <c r="F175" s="67"/>
      <c r="G175" s="67"/>
    </row>
    <row r="176" spans="1:7">
      <c r="A176" s="66" t="s">
        <v>186</v>
      </c>
      <c r="B176" s="67"/>
      <c r="C176" s="67"/>
      <c r="D176" s="69">
        <v>133654</v>
      </c>
      <c r="E176" s="69">
        <v>133654</v>
      </c>
      <c r="F176" s="67"/>
      <c r="G176" s="67"/>
    </row>
    <row r="177" spans="1:7">
      <c r="A177" s="66" t="s">
        <v>187</v>
      </c>
      <c r="B177" s="67"/>
      <c r="C177" s="67"/>
      <c r="D177" s="69">
        <v>28944.63</v>
      </c>
      <c r="E177" s="69">
        <v>28944.63</v>
      </c>
      <c r="F177" s="67"/>
      <c r="G177" s="67"/>
    </row>
    <row r="178" spans="1:7">
      <c r="A178" s="66" t="s">
        <v>188</v>
      </c>
      <c r="B178" s="67"/>
      <c r="C178" s="67"/>
      <c r="D178" s="69">
        <v>275510</v>
      </c>
      <c r="E178" s="69">
        <v>275510</v>
      </c>
      <c r="F178" s="67"/>
      <c r="G178" s="67"/>
    </row>
    <row r="179" spans="1:7">
      <c r="A179" s="66" t="s">
        <v>198</v>
      </c>
      <c r="B179" s="67"/>
      <c r="C179" s="67"/>
      <c r="D179" s="69">
        <v>2789.9</v>
      </c>
      <c r="E179" s="69">
        <v>2789.9</v>
      </c>
      <c r="F179" s="67"/>
      <c r="G179" s="67"/>
    </row>
    <row r="180" spans="1:7">
      <c r="A180" s="63" t="s">
        <v>224</v>
      </c>
      <c r="B180" s="64"/>
      <c r="C180" s="64"/>
      <c r="D180" s="65">
        <v>3012408.24</v>
      </c>
      <c r="E180" s="65">
        <v>3012408.24</v>
      </c>
      <c r="F180" s="64"/>
      <c r="G180" s="64"/>
    </row>
    <row r="181" spans="1:7">
      <c r="A181" s="66" t="s">
        <v>210</v>
      </c>
      <c r="B181" s="67"/>
      <c r="C181" s="67"/>
      <c r="D181" s="69">
        <v>58726.61</v>
      </c>
      <c r="E181" s="69">
        <v>58726.61</v>
      </c>
      <c r="F181" s="67"/>
      <c r="G181" s="67"/>
    </row>
    <row r="182" spans="1:7">
      <c r="A182" s="66" t="s">
        <v>220</v>
      </c>
      <c r="B182" s="67"/>
      <c r="C182" s="67"/>
      <c r="D182" s="72">
        <v>11864.37</v>
      </c>
      <c r="E182" s="69">
        <v>11864.37</v>
      </c>
      <c r="F182" s="67"/>
      <c r="G182" s="67"/>
    </row>
    <row r="183" spans="1:7">
      <c r="A183" s="66" t="s">
        <v>180</v>
      </c>
      <c r="B183" s="67"/>
      <c r="C183" s="67"/>
      <c r="D183" s="69">
        <v>1467587.02</v>
      </c>
      <c r="E183" s="69">
        <v>1467587.02</v>
      </c>
      <c r="F183" s="67"/>
      <c r="G183" s="67"/>
    </row>
    <row r="184" spans="1:7">
      <c r="A184" s="66" t="s">
        <v>195</v>
      </c>
      <c r="B184" s="67"/>
      <c r="C184" s="67"/>
      <c r="D184" s="69">
        <v>6985.85</v>
      </c>
      <c r="E184" s="69">
        <v>6985.85</v>
      </c>
      <c r="F184" s="67"/>
      <c r="G184" s="67"/>
    </row>
    <row r="185" spans="1:7">
      <c r="A185" s="66" t="s">
        <v>181</v>
      </c>
      <c r="B185" s="67"/>
      <c r="C185" s="67"/>
      <c r="D185" s="69">
        <v>148855.71</v>
      </c>
      <c r="E185" s="69">
        <v>148855.71</v>
      </c>
      <c r="F185" s="67"/>
      <c r="G185" s="67"/>
    </row>
    <row r="186" spans="1:7">
      <c r="A186" s="66" t="s">
        <v>182</v>
      </c>
      <c r="B186" s="67"/>
      <c r="C186" s="67"/>
      <c r="D186" s="69">
        <v>20546.23</v>
      </c>
      <c r="E186" s="69">
        <v>20546.23</v>
      </c>
      <c r="F186" s="67"/>
      <c r="G186" s="67"/>
    </row>
    <row r="187" spans="1:7">
      <c r="A187" s="66" t="s">
        <v>212</v>
      </c>
      <c r="B187" s="67"/>
      <c r="C187" s="67"/>
      <c r="D187" s="69">
        <v>358284.9</v>
      </c>
      <c r="E187" s="69">
        <v>358284.9</v>
      </c>
      <c r="F187" s="67"/>
      <c r="G187" s="67"/>
    </row>
    <row r="188" spans="1:7">
      <c r="A188" s="66" t="s">
        <v>200</v>
      </c>
      <c r="B188" s="67"/>
      <c r="C188" s="67"/>
      <c r="D188" s="69">
        <v>13500</v>
      </c>
      <c r="E188" s="69">
        <v>13500</v>
      </c>
      <c r="F188" s="67"/>
      <c r="G188" s="67"/>
    </row>
    <row r="189" spans="1:7">
      <c r="A189" s="66" t="s">
        <v>183</v>
      </c>
      <c r="B189" s="67"/>
      <c r="C189" s="67"/>
      <c r="D189" s="69">
        <v>17151.740000000002</v>
      </c>
      <c r="E189" s="69">
        <v>17151.740000000002</v>
      </c>
      <c r="F189" s="67"/>
      <c r="G189" s="67"/>
    </row>
    <row r="190" spans="1:7">
      <c r="A190" s="66" t="s">
        <v>184</v>
      </c>
      <c r="B190" s="67"/>
      <c r="C190" s="67"/>
      <c r="D190" s="71">
        <v>-6382.72</v>
      </c>
      <c r="E190" s="71">
        <v>-6382.72</v>
      </c>
      <c r="F190" s="67"/>
      <c r="G190" s="67"/>
    </row>
    <row r="191" spans="1:7">
      <c r="A191" s="66" t="s">
        <v>185</v>
      </c>
      <c r="B191" s="67"/>
      <c r="C191" s="67"/>
      <c r="D191" s="69">
        <v>385588.67</v>
      </c>
      <c r="E191" s="69">
        <v>385588.67</v>
      </c>
      <c r="F191" s="67"/>
      <c r="G191" s="67"/>
    </row>
    <row r="192" spans="1:7">
      <c r="A192" s="66" t="s">
        <v>225</v>
      </c>
      <c r="B192" s="67"/>
      <c r="C192" s="67"/>
      <c r="D192" s="69">
        <v>3492.78</v>
      </c>
      <c r="E192" s="69">
        <v>3492.78</v>
      </c>
      <c r="F192" s="67"/>
      <c r="G192" s="67"/>
    </row>
    <row r="193" spans="1:13">
      <c r="A193" s="66" t="s">
        <v>267</v>
      </c>
      <c r="B193" s="67"/>
      <c r="C193" s="67"/>
      <c r="D193" s="69">
        <v>1746.39</v>
      </c>
      <c r="E193" s="69">
        <v>1746.39</v>
      </c>
      <c r="F193" s="67"/>
      <c r="G193" s="67"/>
    </row>
    <row r="194" spans="1:13">
      <c r="A194" s="66" t="s">
        <v>187</v>
      </c>
      <c r="B194" s="67"/>
      <c r="C194" s="67"/>
      <c r="D194" s="69">
        <v>33600</v>
      </c>
      <c r="E194" s="69">
        <v>33600</v>
      </c>
      <c r="F194" s="67"/>
      <c r="G194" s="67"/>
    </row>
    <row r="195" spans="1:13">
      <c r="A195" s="66" t="s">
        <v>188</v>
      </c>
      <c r="B195" s="67"/>
      <c r="C195" s="67"/>
      <c r="D195" s="69">
        <v>114907</v>
      </c>
      <c r="E195" s="69">
        <v>114907</v>
      </c>
      <c r="F195" s="67"/>
      <c r="G195" s="67"/>
    </row>
    <row r="196" spans="1:13">
      <c r="A196" s="66" t="s">
        <v>208</v>
      </c>
      <c r="B196" s="67"/>
      <c r="C196" s="67"/>
      <c r="D196" s="69">
        <v>49350</v>
      </c>
      <c r="E196" s="69">
        <v>49350</v>
      </c>
      <c r="F196" s="67"/>
      <c r="G196" s="67"/>
    </row>
    <row r="197" spans="1:13">
      <c r="A197" s="66" t="s">
        <v>198</v>
      </c>
      <c r="B197" s="67"/>
      <c r="C197" s="67"/>
      <c r="D197" s="69">
        <v>326603.69</v>
      </c>
      <c r="E197" s="69">
        <v>326603.69</v>
      </c>
      <c r="F197" s="67"/>
      <c r="G197" s="67"/>
    </row>
    <row r="198" spans="1:13">
      <c r="A198" s="73" t="s">
        <v>226</v>
      </c>
      <c r="B198" s="74"/>
      <c r="C198" s="74"/>
      <c r="D198" s="75">
        <v>79311928.489999995</v>
      </c>
      <c r="E198" s="75">
        <v>79311928.489999995</v>
      </c>
      <c r="F198" s="74"/>
      <c r="G198" s="74"/>
    </row>
    <row r="200" spans="1:13">
      <c r="A200" s="52" t="s">
        <v>227</v>
      </c>
      <c r="E200" s="53">
        <f>(E201+E202)/1000</f>
        <v>1815.8912132203388</v>
      </c>
    </row>
    <row r="201" spans="1:13">
      <c r="A201" s="52" t="s">
        <v>228</v>
      </c>
      <c r="E201" s="76">
        <f>E14+E17</f>
        <v>742237.87</v>
      </c>
    </row>
    <row r="202" spans="1:13">
      <c r="A202" t="s">
        <v>229</v>
      </c>
      <c r="E202" s="76">
        <f>SUM(E203:E205)</f>
        <v>1073653.3432203389</v>
      </c>
    </row>
    <row r="203" spans="1:13">
      <c r="A203" t="s">
        <v>230</v>
      </c>
      <c r="E203">
        <f>650995.75+112203</f>
        <v>763198.75</v>
      </c>
    </row>
    <row r="204" spans="1:13">
      <c r="A204" t="s">
        <v>231</v>
      </c>
      <c r="E204" s="76">
        <f>352336.42/1.18</f>
        <v>298590.18644067796</v>
      </c>
      <c r="F204" s="54">
        <f>H235/1.18</f>
        <v>298590.18644067796</v>
      </c>
    </row>
    <row r="205" spans="1:13">
      <c r="A205" t="s">
        <v>232</v>
      </c>
      <c r="E205" s="76">
        <f>14000/1.18</f>
        <v>11864.406779661018</v>
      </c>
      <c r="F205" s="54">
        <f>D182</f>
        <v>11864.37</v>
      </c>
      <c r="G205" t="s">
        <v>268</v>
      </c>
    </row>
    <row r="208" spans="1:13">
      <c r="A208" s="77" t="s">
        <v>167</v>
      </c>
      <c r="B208" s="78"/>
      <c r="C208" s="78"/>
      <c r="D208" s="78"/>
      <c r="E208" s="78"/>
      <c r="F208" s="78"/>
      <c r="G208" s="78"/>
      <c r="H208" s="78"/>
      <c r="I208" s="78"/>
      <c r="J208" s="78"/>
      <c r="K208" s="78"/>
      <c r="L208" s="78"/>
      <c r="M208" s="78"/>
    </row>
    <row r="209" spans="1:13" ht="15.75">
      <c r="A209" s="79" t="s">
        <v>269</v>
      </c>
      <c r="B209" s="78"/>
      <c r="C209" s="78"/>
      <c r="D209" s="78"/>
      <c r="E209" s="78"/>
      <c r="F209" s="78"/>
      <c r="G209" s="78"/>
      <c r="H209" s="78"/>
      <c r="I209" s="78"/>
      <c r="J209" s="78"/>
      <c r="K209" s="78"/>
      <c r="L209" s="78"/>
      <c r="M209" s="78"/>
    </row>
    <row r="210" spans="1:13">
      <c r="A210" s="78"/>
      <c r="B210" s="78"/>
      <c r="C210" s="78"/>
      <c r="D210" s="78"/>
      <c r="E210" s="78"/>
      <c r="F210" s="78"/>
      <c r="G210" s="78"/>
      <c r="H210" s="78"/>
      <c r="I210" s="78"/>
      <c r="J210" s="78"/>
      <c r="K210" s="78"/>
      <c r="L210" s="78"/>
      <c r="M210" s="78"/>
    </row>
    <row r="211" spans="1:13">
      <c r="A211" s="80" t="s">
        <v>168</v>
      </c>
      <c r="B211" s="80" t="s">
        <v>169</v>
      </c>
      <c r="C211" s="78"/>
      <c r="D211" s="78"/>
      <c r="E211" s="78"/>
      <c r="F211" s="78"/>
      <c r="G211" s="78"/>
      <c r="H211" s="78"/>
      <c r="I211" s="78"/>
      <c r="J211" s="78"/>
      <c r="K211" s="78"/>
      <c r="L211" s="78"/>
    </row>
    <row r="212" spans="1:13">
      <c r="A212" s="78"/>
      <c r="B212" s="78"/>
      <c r="C212" s="78"/>
      <c r="D212" s="78"/>
      <c r="E212" s="78"/>
      <c r="F212" s="78"/>
      <c r="G212" s="78"/>
      <c r="H212" s="78"/>
      <c r="I212" s="78"/>
      <c r="J212" s="78"/>
      <c r="K212" s="78"/>
      <c r="L212" s="78"/>
    </row>
    <row r="213" spans="1:13">
      <c r="A213" s="80" t="s">
        <v>233</v>
      </c>
      <c r="B213" s="80" t="s">
        <v>234</v>
      </c>
      <c r="C213" s="78"/>
      <c r="D213" s="78"/>
      <c r="E213" s="78"/>
      <c r="F213" s="78"/>
      <c r="G213" s="78"/>
      <c r="H213" s="78"/>
      <c r="I213" s="78"/>
      <c r="J213" s="78"/>
      <c r="K213" s="78"/>
      <c r="L213" s="78"/>
    </row>
    <row r="214" spans="1:13">
      <c r="A214" s="78"/>
      <c r="B214" s="78"/>
      <c r="C214" s="78"/>
      <c r="D214" s="78"/>
      <c r="E214" s="78"/>
      <c r="F214" s="78"/>
      <c r="G214" s="78"/>
      <c r="H214" s="78"/>
      <c r="I214" s="78"/>
      <c r="J214" s="78"/>
      <c r="K214" s="78"/>
      <c r="L214" s="78"/>
    </row>
    <row r="215" spans="1:13">
      <c r="A215" s="81" t="s">
        <v>235</v>
      </c>
      <c r="B215" s="82" t="s">
        <v>236</v>
      </c>
      <c r="C215" s="82" t="s">
        <v>237</v>
      </c>
      <c r="D215" s="83" t="s">
        <v>238</v>
      </c>
      <c r="E215" s="84" t="s">
        <v>175</v>
      </c>
      <c r="F215" s="84"/>
      <c r="G215" s="84"/>
      <c r="H215" s="85" t="s">
        <v>176</v>
      </c>
      <c r="I215" s="85"/>
      <c r="J215" s="85"/>
      <c r="K215" s="82" t="s">
        <v>239</v>
      </c>
      <c r="L215" s="82"/>
    </row>
    <row r="216" spans="1:13">
      <c r="A216" s="81"/>
      <c r="B216" s="82"/>
      <c r="C216" s="82"/>
      <c r="D216" s="83"/>
      <c r="E216" s="82" t="s">
        <v>170</v>
      </c>
      <c r="F216" s="86"/>
      <c r="G216" s="86"/>
      <c r="H216" s="86" t="s">
        <v>170</v>
      </c>
      <c r="I216" s="83"/>
      <c r="J216" s="83"/>
      <c r="K216" s="82"/>
      <c r="L216" s="82"/>
    </row>
    <row r="217" spans="1:13">
      <c r="A217" s="87" t="s">
        <v>240</v>
      </c>
      <c r="B217" s="87"/>
      <c r="C217" s="87"/>
      <c r="D217" s="87"/>
      <c r="E217" s="88"/>
      <c r="F217" s="88"/>
      <c r="G217" s="88"/>
      <c r="H217" s="88"/>
      <c r="I217" s="88"/>
      <c r="J217" s="88"/>
      <c r="K217" s="89"/>
      <c r="L217" s="90">
        <v>0</v>
      </c>
    </row>
    <row r="218" spans="1:13">
      <c r="A218" s="91" t="s">
        <v>270</v>
      </c>
      <c r="B218" s="91" t="s">
        <v>271</v>
      </c>
      <c r="C218" s="91" t="s">
        <v>272</v>
      </c>
      <c r="D218" s="91" t="s">
        <v>273</v>
      </c>
      <c r="E218" s="91" t="s">
        <v>255</v>
      </c>
      <c r="F218" s="92" t="s">
        <v>244</v>
      </c>
      <c r="G218" s="92"/>
      <c r="H218" s="91" t="s">
        <v>245</v>
      </c>
      <c r="I218" s="93">
        <v>41926.61</v>
      </c>
      <c r="J218" s="93"/>
      <c r="K218" s="94" t="s">
        <v>241</v>
      </c>
      <c r="L218" s="93">
        <v>41926.61</v>
      </c>
    </row>
    <row r="219" spans="1:13">
      <c r="A219" s="91" t="s">
        <v>270</v>
      </c>
      <c r="B219" s="91" t="s">
        <v>271</v>
      </c>
      <c r="C219" s="91" t="s">
        <v>274</v>
      </c>
      <c r="D219" s="91" t="s">
        <v>273</v>
      </c>
      <c r="E219" s="91" t="s">
        <v>256</v>
      </c>
      <c r="F219" s="92" t="s">
        <v>244</v>
      </c>
      <c r="G219" s="92"/>
      <c r="H219" s="91" t="s">
        <v>245</v>
      </c>
      <c r="I219" s="93">
        <v>7546.79</v>
      </c>
      <c r="J219" s="93"/>
      <c r="K219" s="94" t="s">
        <v>241</v>
      </c>
      <c r="L219" s="93">
        <v>49473.4</v>
      </c>
    </row>
    <row r="220" spans="1:13">
      <c r="A220" s="91" t="s">
        <v>275</v>
      </c>
      <c r="B220" s="91" t="s">
        <v>276</v>
      </c>
      <c r="C220" s="91" t="s">
        <v>242</v>
      </c>
      <c r="D220" s="91" t="s">
        <v>249</v>
      </c>
      <c r="E220" s="91" t="s">
        <v>243</v>
      </c>
      <c r="F220" s="92" t="s">
        <v>244</v>
      </c>
      <c r="G220" s="92"/>
      <c r="H220" s="91" t="s">
        <v>245</v>
      </c>
      <c r="I220" s="93">
        <v>41926.61</v>
      </c>
      <c r="J220" s="93"/>
      <c r="K220" s="94" t="s">
        <v>241</v>
      </c>
      <c r="L220" s="93">
        <v>91400.01</v>
      </c>
    </row>
    <row r="221" spans="1:13">
      <c r="A221" s="91" t="s">
        <v>275</v>
      </c>
      <c r="B221" s="91" t="s">
        <v>276</v>
      </c>
      <c r="C221" s="91" t="s">
        <v>277</v>
      </c>
      <c r="D221" s="91" t="s">
        <v>249</v>
      </c>
      <c r="E221" s="91" t="s">
        <v>256</v>
      </c>
      <c r="F221" s="92" t="s">
        <v>244</v>
      </c>
      <c r="G221" s="92"/>
      <c r="H221" s="91" t="s">
        <v>245</v>
      </c>
      <c r="I221" s="93">
        <v>7546.79</v>
      </c>
      <c r="J221" s="93"/>
      <c r="K221" s="94" t="s">
        <v>241</v>
      </c>
      <c r="L221" s="93">
        <v>98946.8</v>
      </c>
    </row>
    <row r="222" spans="1:13">
      <c r="A222" s="91" t="s">
        <v>278</v>
      </c>
      <c r="B222" s="91" t="s">
        <v>279</v>
      </c>
      <c r="C222" s="91" t="s">
        <v>242</v>
      </c>
      <c r="D222" s="91" t="s">
        <v>253</v>
      </c>
      <c r="E222" s="91" t="s">
        <v>243</v>
      </c>
      <c r="F222" s="92" t="s">
        <v>244</v>
      </c>
      <c r="G222" s="92"/>
      <c r="H222" s="91" t="s">
        <v>245</v>
      </c>
      <c r="I222" s="93">
        <v>41926.61</v>
      </c>
      <c r="J222" s="93"/>
      <c r="K222" s="94" t="s">
        <v>241</v>
      </c>
      <c r="L222" s="93">
        <v>140873.41</v>
      </c>
    </row>
    <row r="223" spans="1:13">
      <c r="A223" s="91" t="s">
        <v>278</v>
      </c>
      <c r="B223" s="91" t="s">
        <v>279</v>
      </c>
      <c r="C223" s="91" t="s">
        <v>280</v>
      </c>
      <c r="D223" s="91" t="s">
        <v>253</v>
      </c>
      <c r="E223" s="91" t="s">
        <v>256</v>
      </c>
      <c r="F223" s="92" t="s">
        <v>244</v>
      </c>
      <c r="G223" s="92"/>
      <c r="H223" s="91" t="s">
        <v>245</v>
      </c>
      <c r="I223" s="93">
        <v>7546.79</v>
      </c>
      <c r="J223" s="93"/>
      <c r="K223" s="94" t="s">
        <v>241</v>
      </c>
      <c r="L223" s="93">
        <v>148420.20000000001</v>
      </c>
    </row>
    <row r="224" spans="1:13">
      <c r="A224" s="91" t="s">
        <v>281</v>
      </c>
      <c r="B224" s="91" t="s">
        <v>282</v>
      </c>
      <c r="C224" s="91" t="s">
        <v>242</v>
      </c>
      <c r="D224" s="91" t="s">
        <v>251</v>
      </c>
      <c r="E224" s="91" t="s">
        <v>243</v>
      </c>
      <c r="F224" s="92" t="s">
        <v>244</v>
      </c>
      <c r="G224" s="92"/>
      <c r="H224" s="91" t="s">
        <v>245</v>
      </c>
      <c r="I224" s="93">
        <v>41926.61</v>
      </c>
      <c r="J224" s="93"/>
      <c r="K224" s="94" t="s">
        <v>241</v>
      </c>
      <c r="L224" s="93">
        <v>190346.81</v>
      </c>
    </row>
    <row r="225" spans="1:12">
      <c r="A225" s="91" t="s">
        <v>281</v>
      </c>
      <c r="B225" s="91" t="s">
        <v>282</v>
      </c>
      <c r="C225" s="91" t="s">
        <v>283</v>
      </c>
      <c r="D225" s="91" t="s">
        <v>251</v>
      </c>
      <c r="E225" s="91" t="s">
        <v>256</v>
      </c>
      <c r="F225" s="92" t="s">
        <v>244</v>
      </c>
      <c r="G225" s="92"/>
      <c r="H225" s="91" t="s">
        <v>245</v>
      </c>
      <c r="I225" s="93">
        <v>7546.79</v>
      </c>
      <c r="J225" s="93"/>
      <c r="K225" s="94" t="s">
        <v>241</v>
      </c>
      <c r="L225" s="93">
        <v>197893.6</v>
      </c>
    </row>
    <row r="226" spans="1:12">
      <c r="A226" s="91" t="s">
        <v>284</v>
      </c>
      <c r="B226" s="91" t="s">
        <v>285</v>
      </c>
      <c r="C226" s="91" t="s">
        <v>242</v>
      </c>
      <c r="D226" s="91" t="s">
        <v>252</v>
      </c>
      <c r="E226" s="91" t="s">
        <v>243</v>
      </c>
      <c r="F226" s="92" t="s">
        <v>244</v>
      </c>
      <c r="G226" s="92"/>
      <c r="H226" s="91" t="s">
        <v>245</v>
      </c>
      <c r="I226" s="93">
        <v>41926.61</v>
      </c>
      <c r="J226" s="93"/>
      <c r="K226" s="94" t="s">
        <v>241</v>
      </c>
      <c r="L226" s="93">
        <v>239820.21</v>
      </c>
    </row>
    <row r="227" spans="1:12">
      <c r="A227" s="91" t="s">
        <v>284</v>
      </c>
      <c r="B227" s="91" t="s">
        <v>285</v>
      </c>
      <c r="C227" s="91" t="s">
        <v>286</v>
      </c>
      <c r="D227" s="91" t="s">
        <v>252</v>
      </c>
      <c r="E227" s="91" t="s">
        <v>246</v>
      </c>
      <c r="F227" s="92" t="s">
        <v>244</v>
      </c>
      <c r="G227" s="92"/>
      <c r="H227" s="91" t="s">
        <v>245</v>
      </c>
      <c r="I227" s="93">
        <v>7546.79</v>
      </c>
      <c r="J227" s="93"/>
      <c r="K227" s="94" t="s">
        <v>241</v>
      </c>
      <c r="L227" s="93">
        <v>247367</v>
      </c>
    </row>
    <row r="228" spans="1:12">
      <c r="A228" s="91" t="s">
        <v>287</v>
      </c>
      <c r="B228" s="91" t="s">
        <v>288</v>
      </c>
      <c r="C228" s="91" t="s">
        <v>242</v>
      </c>
      <c r="D228" s="91" t="s">
        <v>247</v>
      </c>
      <c r="E228" s="91" t="s">
        <v>243</v>
      </c>
      <c r="F228" s="92" t="s">
        <v>244</v>
      </c>
      <c r="G228" s="92"/>
      <c r="H228" s="91" t="s">
        <v>245</v>
      </c>
      <c r="I228" s="93">
        <v>41926.61</v>
      </c>
      <c r="J228" s="93"/>
      <c r="K228" s="94" t="s">
        <v>241</v>
      </c>
      <c r="L228" s="93">
        <v>289293.61</v>
      </c>
    </row>
    <row r="229" spans="1:12">
      <c r="A229" s="91" t="s">
        <v>287</v>
      </c>
      <c r="B229" s="91" t="s">
        <v>288</v>
      </c>
      <c r="C229" s="91" t="s">
        <v>289</v>
      </c>
      <c r="D229" s="91" t="s">
        <v>247</v>
      </c>
      <c r="E229" s="91" t="s">
        <v>246</v>
      </c>
      <c r="F229" s="92" t="s">
        <v>244</v>
      </c>
      <c r="G229" s="92"/>
      <c r="H229" s="91" t="s">
        <v>245</v>
      </c>
      <c r="I229" s="93">
        <v>7546.79</v>
      </c>
      <c r="J229" s="93"/>
      <c r="K229" s="94" t="s">
        <v>241</v>
      </c>
      <c r="L229" s="93">
        <v>296840.40000000002</v>
      </c>
    </row>
    <row r="230" spans="1:12">
      <c r="A230" s="91" t="s">
        <v>290</v>
      </c>
      <c r="B230" s="91" t="s">
        <v>291</v>
      </c>
      <c r="C230" s="91" t="s">
        <v>292</v>
      </c>
      <c r="D230" s="91" t="s">
        <v>249</v>
      </c>
      <c r="E230" s="91" t="s">
        <v>245</v>
      </c>
      <c r="F230" s="92" t="s">
        <v>244</v>
      </c>
      <c r="G230" s="92"/>
      <c r="H230" s="91" t="s">
        <v>245</v>
      </c>
      <c r="I230" s="93">
        <v>6022.62</v>
      </c>
      <c r="J230" s="93"/>
      <c r="K230" s="94" t="s">
        <v>241</v>
      </c>
      <c r="L230" s="93">
        <v>302863.02</v>
      </c>
    </row>
    <row r="231" spans="1:12">
      <c r="A231" s="91" t="s">
        <v>293</v>
      </c>
      <c r="B231" s="91" t="s">
        <v>294</v>
      </c>
      <c r="C231" s="91" t="s">
        <v>273</v>
      </c>
      <c r="D231" s="91" t="s">
        <v>295</v>
      </c>
      <c r="E231" s="91" t="s">
        <v>245</v>
      </c>
      <c r="F231" s="95">
        <v>49473.4</v>
      </c>
      <c r="G231" s="95"/>
      <c r="H231" s="91" t="s">
        <v>248</v>
      </c>
      <c r="I231" s="96" t="s">
        <v>244</v>
      </c>
      <c r="J231" s="96"/>
      <c r="K231" s="94" t="s">
        <v>241</v>
      </c>
      <c r="L231" s="93">
        <v>253389.62</v>
      </c>
    </row>
    <row r="232" spans="1:12">
      <c r="A232" s="91" t="s">
        <v>293</v>
      </c>
      <c r="B232" s="91" t="s">
        <v>294</v>
      </c>
      <c r="C232" s="91" t="s">
        <v>249</v>
      </c>
      <c r="D232" s="91" t="s">
        <v>295</v>
      </c>
      <c r="E232" s="91" t="s">
        <v>245</v>
      </c>
      <c r="F232" s="95">
        <v>37775.65</v>
      </c>
      <c r="G232" s="95"/>
      <c r="H232" s="91" t="s">
        <v>248</v>
      </c>
      <c r="I232" s="96" t="s">
        <v>244</v>
      </c>
      <c r="J232" s="96"/>
      <c r="K232" s="94" t="s">
        <v>241</v>
      </c>
      <c r="L232" s="93">
        <v>215613.97</v>
      </c>
    </row>
    <row r="233" spans="1:12">
      <c r="A233" s="91" t="s">
        <v>293</v>
      </c>
      <c r="B233" s="91" t="s">
        <v>296</v>
      </c>
      <c r="C233" s="91" t="s">
        <v>242</v>
      </c>
      <c r="D233" s="91" t="s">
        <v>250</v>
      </c>
      <c r="E233" s="91" t="s">
        <v>243</v>
      </c>
      <c r="F233" s="92" t="s">
        <v>244</v>
      </c>
      <c r="G233" s="92"/>
      <c r="H233" s="91" t="s">
        <v>245</v>
      </c>
      <c r="I233" s="93">
        <v>41926.61</v>
      </c>
      <c r="J233" s="93"/>
      <c r="K233" s="94" t="s">
        <v>241</v>
      </c>
      <c r="L233" s="93">
        <v>257540.58</v>
      </c>
    </row>
    <row r="234" spans="1:12">
      <c r="A234" s="91" t="s">
        <v>293</v>
      </c>
      <c r="B234" s="91" t="s">
        <v>296</v>
      </c>
      <c r="C234" s="91" t="s">
        <v>297</v>
      </c>
      <c r="D234" s="91" t="s">
        <v>250</v>
      </c>
      <c r="E234" s="91" t="s">
        <v>246</v>
      </c>
      <c r="F234" s="92" t="s">
        <v>244</v>
      </c>
      <c r="G234" s="92"/>
      <c r="H234" s="91" t="s">
        <v>245</v>
      </c>
      <c r="I234" s="93">
        <v>7546.79</v>
      </c>
      <c r="J234" s="93"/>
      <c r="K234" s="94" t="s">
        <v>241</v>
      </c>
      <c r="L234" s="93">
        <v>265087.37</v>
      </c>
    </row>
    <row r="235" spans="1:12">
      <c r="A235" s="97" t="s">
        <v>254</v>
      </c>
      <c r="B235" s="97"/>
      <c r="C235" s="97"/>
      <c r="D235" s="97"/>
      <c r="E235" s="98">
        <v>87249.05</v>
      </c>
      <c r="F235" s="98"/>
      <c r="G235" s="98"/>
      <c r="H235" s="98">
        <v>352336.42</v>
      </c>
      <c r="I235" s="98"/>
      <c r="J235" s="98"/>
      <c r="K235" s="99" t="s">
        <v>241</v>
      </c>
      <c r="L235" s="100">
        <v>265087.37</v>
      </c>
    </row>
  </sheetData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2014г</vt:lpstr>
      <vt:lpstr>с 01.06-31.12.2013</vt:lpstr>
      <vt:lpstr>'2014г'!Область_печати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2015-05-18T01:31:56Z</dcterms:modified>
</cp:coreProperties>
</file>